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8415.2024 - RIS &amp; PACS Unidades e Upas\"/>
    </mc:Choice>
  </mc:AlternateContent>
  <bookViews>
    <workbookView xWindow="0" yWindow="0" windowWidth="28800" windowHeight="12435" activeTab="1"/>
  </bookViews>
  <sheets>
    <sheet name="RESUMO" sheetId="2" r:id="rId1"/>
    <sheet name="Plan2" sheetId="3" r:id="rId2"/>
  </sheets>
  <calcPr calcId="152511"/>
</workbook>
</file>

<file path=xl/calcChain.xml><?xml version="1.0" encoding="utf-8"?>
<calcChain xmlns="http://schemas.openxmlformats.org/spreadsheetml/2006/main">
  <c r="D22" i="2" l="1"/>
  <c r="D21" i="2"/>
  <c r="D20" i="2"/>
  <c r="D18" i="2"/>
  <c r="D19" i="2"/>
  <c r="J102" i="3"/>
  <c r="K101" i="3"/>
  <c r="K100" i="3"/>
  <c r="K99" i="3"/>
  <c r="K98" i="3"/>
  <c r="K102" i="3" s="1"/>
  <c r="J92" i="3"/>
  <c r="K91" i="3"/>
  <c r="K90" i="3"/>
  <c r="K89" i="3"/>
  <c r="K92" i="3" s="1"/>
  <c r="K88" i="3"/>
  <c r="J82" i="3"/>
  <c r="K81" i="3"/>
  <c r="K80" i="3"/>
  <c r="K79" i="3"/>
  <c r="K78" i="3"/>
  <c r="K82" i="3" s="1"/>
  <c r="J72" i="3"/>
  <c r="K71" i="3"/>
  <c r="K70" i="3"/>
  <c r="K69" i="3"/>
  <c r="K68" i="3"/>
  <c r="K72" i="3" s="1"/>
  <c r="K62" i="3"/>
  <c r="J62" i="3"/>
  <c r="K61" i="3"/>
  <c r="K60" i="3"/>
  <c r="K59" i="3"/>
  <c r="K58" i="3"/>
  <c r="H102" i="3"/>
  <c r="I101" i="3"/>
  <c r="I100" i="3"/>
  <c r="I99" i="3"/>
  <c r="I98" i="3"/>
  <c r="I102" i="3" s="1"/>
  <c r="H92" i="3"/>
  <c r="I91" i="3"/>
  <c r="I90" i="3"/>
  <c r="I89" i="3"/>
  <c r="I88" i="3"/>
  <c r="I92" i="3" s="1"/>
  <c r="H22" i="3"/>
  <c r="I21" i="3"/>
  <c r="I20" i="3"/>
  <c r="I19" i="3"/>
  <c r="I18" i="3"/>
  <c r="I22" i="3" s="1"/>
  <c r="D102" i="3"/>
  <c r="E101" i="3"/>
  <c r="E100" i="3"/>
  <c r="E99" i="3"/>
  <c r="E102" i="3" s="1"/>
  <c r="E98" i="3"/>
  <c r="D92" i="3"/>
  <c r="E91" i="3"/>
  <c r="E90" i="3"/>
  <c r="E89" i="3"/>
  <c r="E92" i="3" s="1"/>
  <c r="E88" i="3"/>
  <c r="D82" i="3"/>
  <c r="E81" i="3"/>
  <c r="E80" i="3"/>
  <c r="E79" i="3"/>
  <c r="E78" i="3"/>
  <c r="E82" i="3" s="1"/>
  <c r="D72" i="3"/>
  <c r="E71" i="3"/>
  <c r="E70" i="3"/>
  <c r="E69" i="3"/>
  <c r="E72" i="3" s="1"/>
  <c r="E68" i="3"/>
  <c r="D62" i="3"/>
  <c r="E61" i="3"/>
  <c r="E60" i="3"/>
  <c r="E59" i="3"/>
  <c r="E62" i="3" s="1"/>
  <c r="E58" i="3"/>
  <c r="I8" i="3"/>
  <c r="F32" i="3"/>
  <c r="G31" i="3"/>
  <c r="G30" i="3"/>
  <c r="G29" i="3"/>
  <c r="G28" i="3"/>
  <c r="G32" i="3" s="1"/>
  <c r="F22" i="3"/>
  <c r="G21" i="3"/>
  <c r="G20" i="3"/>
  <c r="G19" i="3"/>
  <c r="G18" i="3"/>
  <c r="G22" i="3" s="1"/>
  <c r="F102" i="3"/>
  <c r="G101" i="3"/>
  <c r="G100" i="3"/>
  <c r="G99" i="3"/>
  <c r="G98" i="3"/>
  <c r="G102" i="3" s="1"/>
  <c r="F92" i="3"/>
  <c r="G91" i="3"/>
  <c r="G90" i="3"/>
  <c r="G89" i="3"/>
  <c r="G88" i="3"/>
  <c r="G92" i="3" s="1"/>
  <c r="H82" i="3"/>
  <c r="F82" i="3"/>
  <c r="I81" i="3"/>
  <c r="G81" i="3"/>
  <c r="I80" i="3"/>
  <c r="G80" i="3"/>
  <c r="I79" i="3"/>
  <c r="G79" i="3"/>
  <c r="I78" i="3"/>
  <c r="G78" i="3"/>
  <c r="G82" i="3" s="1"/>
  <c r="H72" i="3"/>
  <c r="G72" i="3"/>
  <c r="F72" i="3"/>
  <c r="I71" i="3"/>
  <c r="G71" i="3"/>
  <c r="I70" i="3"/>
  <c r="G70" i="3"/>
  <c r="I69" i="3"/>
  <c r="G69" i="3"/>
  <c r="I68" i="3"/>
  <c r="G68" i="3"/>
  <c r="H62" i="3"/>
  <c r="F62" i="3"/>
  <c r="I61" i="3"/>
  <c r="G61" i="3"/>
  <c r="I60" i="3"/>
  <c r="G60" i="3"/>
  <c r="I59" i="3"/>
  <c r="G59" i="3"/>
  <c r="I58" i="3"/>
  <c r="G58" i="3"/>
  <c r="G62" i="3" s="1"/>
  <c r="J52" i="3"/>
  <c r="H52" i="3"/>
  <c r="F52" i="3"/>
  <c r="D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I52" i="3" s="1"/>
  <c r="G48" i="3"/>
  <c r="G52" i="3" s="1"/>
  <c r="E48" i="3"/>
  <c r="E52" i="3" s="1"/>
  <c r="J42" i="3"/>
  <c r="H42" i="3"/>
  <c r="G42" i="3"/>
  <c r="F42" i="3"/>
  <c r="D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K42" i="3" s="1"/>
  <c r="I38" i="3"/>
  <c r="G38" i="3"/>
  <c r="E38" i="3"/>
  <c r="E42" i="3" s="1"/>
  <c r="J32" i="3"/>
  <c r="H32" i="3"/>
  <c r="D32" i="3"/>
  <c r="K31" i="3"/>
  <c r="I31" i="3"/>
  <c r="E31" i="3"/>
  <c r="K30" i="3"/>
  <c r="I30" i="3"/>
  <c r="E30" i="3"/>
  <c r="K29" i="3"/>
  <c r="I29" i="3"/>
  <c r="E29" i="3"/>
  <c r="K28" i="3"/>
  <c r="I28" i="3"/>
  <c r="E28" i="3"/>
  <c r="J22" i="3"/>
  <c r="D22" i="3"/>
  <c r="K21" i="3"/>
  <c r="E21" i="3"/>
  <c r="K20" i="3"/>
  <c r="E20" i="3"/>
  <c r="K19" i="3"/>
  <c r="E19" i="3"/>
  <c r="K18" i="3"/>
  <c r="E18" i="3"/>
  <c r="E22" i="3" s="1"/>
  <c r="J12" i="3"/>
  <c r="K11" i="3"/>
  <c r="K10" i="3"/>
  <c r="K9" i="3"/>
  <c r="K8" i="3"/>
  <c r="H12" i="3"/>
  <c r="I11" i="3"/>
  <c r="I10" i="3"/>
  <c r="I9" i="3"/>
  <c r="G8" i="3"/>
  <c r="G11" i="3"/>
  <c r="G12" i="3" s="1"/>
  <c r="G10" i="3"/>
  <c r="G9" i="3"/>
  <c r="F12" i="3"/>
  <c r="E9" i="3"/>
  <c r="E10" i="3"/>
  <c r="E12" i="3" s="1"/>
  <c r="E11" i="3"/>
  <c r="E8" i="3"/>
  <c r="D12" i="3"/>
  <c r="N11" i="2"/>
  <c r="N7" i="2"/>
  <c r="L15" i="2"/>
  <c r="K11" i="2"/>
  <c r="K7" i="2"/>
  <c r="H11" i="2"/>
  <c r="H7" i="2"/>
  <c r="O15" i="2"/>
  <c r="P14" i="2"/>
  <c r="P13" i="2"/>
  <c r="P12" i="2"/>
  <c r="P11" i="2"/>
  <c r="P10" i="2"/>
  <c r="P9" i="2"/>
  <c r="P8" i="2"/>
  <c r="P7" i="2"/>
  <c r="M14" i="2"/>
  <c r="M13" i="2"/>
  <c r="M12" i="2"/>
  <c r="M11" i="2"/>
  <c r="M10" i="2"/>
  <c r="M9" i="2"/>
  <c r="M8" i="2"/>
  <c r="M7" i="2"/>
  <c r="I15" i="2"/>
  <c r="J14" i="2"/>
  <c r="J13" i="2"/>
  <c r="J12" i="2"/>
  <c r="J11" i="2"/>
  <c r="J10" i="2"/>
  <c r="J9" i="2"/>
  <c r="J8" i="2"/>
  <c r="J7" i="2"/>
  <c r="G15" i="2"/>
  <c r="G8" i="2"/>
  <c r="G9" i="2"/>
  <c r="G10" i="2"/>
  <c r="G11" i="2"/>
  <c r="G12" i="2"/>
  <c r="G13" i="2"/>
  <c r="G14" i="2"/>
  <c r="F15" i="2"/>
  <c r="E11" i="2"/>
  <c r="G7" i="2"/>
  <c r="E7" i="2"/>
  <c r="K52" i="3" l="1"/>
  <c r="K32" i="3"/>
  <c r="K22" i="3"/>
  <c r="K12" i="3"/>
  <c r="I82" i="3"/>
  <c r="I72" i="3"/>
  <c r="I62" i="3"/>
  <c r="I42" i="3"/>
  <c r="I32" i="3"/>
  <c r="E32" i="3"/>
  <c r="I12" i="3"/>
  <c r="P15" i="2"/>
  <c r="M15" i="2"/>
  <c r="J15" i="2"/>
</calcChain>
</file>

<file path=xl/sharedStrings.xml><?xml version="1.0" encoding="utf-8"?>
<sst xmlns="http://schemas.openxmlformats.org/spreadsheetml/2006/main" count="320" uniqueCount="51">
  <si>
    <t>VALOR MENSAL</t>
  </si>
  <si>
    <t>QTD</t>
  </si>
  <si>
    <t>1.1</t>
  </si>
  <si>
    <t>1.2</t>
  </si>
  <si>
    <t>Serviço</t>
  </si>
  <si>
    <t>1.3</t>
  </si>
  <si>
    <t>1.4</t>
  </si>
  <si>
    <t>Desvio Padrão</t>
  </si>
  <si>
    <t>Coeficiente de Variação</t>
  </si>
  <si>
    <t>Média Simples</t>
  </si>
  <si>
    <t>Mediana Simples</t>
  </si>
  <si>
    <t>Mínimo</t>
  </si>
  <si>
    <t>1.5</t>
  </si>
  <si>
    <t>1.6</t>
  </si>
  <si>
    <t>1.7</t>
  </si>
  <si>
    <t>1.8</t>
  </si>
  <si>
    <t>Item</t>
  </si>
  <si>
    <t>Qtd</t>
  </si>
  <si>
    <t>CEDI – Centro</t>
  </si>
  <si>
    <t>HMHS - Hospital da Mulher Heloneida Studart</t>
  </si>
  <si>
    <t>Total</t>
  </si>
  <si>
    <t>Sub item</t>
  </si>
  <si>
    <t>ESPECIFICAÇÃO</t>
  </si>
  <si>
    <t>VALOR ANUAL</t>
  </si>
  <si>
    <r>
      <t>Licença para cessão de direito de uso de software do tipo </t>
    </r>
    <r>
      <rPr>
        <b/>
        <sz val="11"/>
        <color rgb="FF000000"/>
        <rFont val="Times New Roman"/>
        <family val="1"/>
      </rPr>
      <t>PACS/RIS</t>
    </r>
    <r>
      <rPr>
        <sz val="11"/>
        <color rgb="FF000000"/>
        <rFont val="Times New Roman"/>
        <family val="1"/>
      </rPr>
      <t>, no modo de uso ilimitado, informados o quantitativo de exames a serem realizados com suporte técnico e atualização de versões por 12 meses.</t>
    </r>
  </si>
  <si>
    <r>
      <t>Implantação e treinamento do sistema do tipo </t>
    </r>
    <r>
      <rPr>
        <b/>
        <sz val="11"/>
        <color rgb="FF000000"/>
        <rFont val="Times New Roman"/>
        <family val="1"/>
      </rPr>
      <t>PACS/RIS</t>
    </r>
    <r>
      <rPr>
        <sz val="11"/>
        <color rgb="FF000000"/>
        <rFont val="Times New Roman"/>
        <family val="1"/>
      </rPr>
      <t>.</t>
    </r>
  </si>
  <si>
    <r>
      <t>Manutenção/Sustentação do sistema do tipo </t>
    </r>
    <r>
      <rPr>
        <b/>
        <sz val="11"/>
        <color rgb="FF000000"/>
        <rFont val="Times New Roman"/>
        <family val="1"/>
      </rPr>
      <t>PACS/RIS.</t>
    </r>
  </si>
  <si>
    <r>
      <t>Suporte 24x7 para a solução de </t>
    </r>
    <r>
      <rPr>
        <b/>
        <sz val="11"/>
        <color rgb="FF000000"/>
        <rFont val="Times New Roman"/>
        <family val="1"/>
      </rPr>
      <t>PACS/RIS</t>
    </r>
    <r>
      <rPr>
        <sz val="11"/>
        <color rgb="FF000000"/>
        <rFont val="Times New Roman"/>
        <family val="1"/>
      </rPr>
      <t> por 12 meses.</t>
    </r>
  </si>
  <si>
    <r>
      <t>Licença para cessão de direito de uso de software do tipo </t>
    </r>
    <r>
      <rPr>
        <b/>
        <sz val="11"/>
        <color rgb="FF000000"/>
        <rFont val="Times New Roman"/>
        <family val="1"/>
      </rPr>
      <t>PACS/RIS LIGHT</t>
    </r>
    <r>
      <rPr>
        <sz val="11"/>
        <color rgb="FF000000"/>
        <rFont val="Times New Roman"/>
        <family val="1"/>
      </rPr>
      <t>, no modo de uso ilimitado, informados o quantitativo de exames a serem realizados com suporte técnico e atualização de versões por 12 meses.</t>
    </r>
  </si>
  <si>
    <r>
      <t>Implantação e treinamento do sistema do tipo </t>
    </r>
    <r>
      <rPr>
        <b/>
        <sz val="11"/>
        <color rgb="FF000000"/>
        <rFont val="Times New Roman"/>
        <family val="1"/>
      </rPr>
      <t>PACS/RIS LIGHT.</t>
    </r>
  </si>
  <si>
    <r>
      <t>Manutenção/Sustentação do sistema do tipo </t>
    </r>
    <r>
      <rPr>
        <b/>
        <sz val="11"/>
        <color rgb="FF000000"/>
        <rFont val="Times New Roman"/>
        <family val="1"/>
      </rPr>
      <t>PACS/RIS LIGHT</t>
    </r>
    <r>
      <rPr>
        <sz val="11"/>
        <color rgb="FF000000"/>
        <rFont val="Times New Roman"/>
        <family val="1"/>
      </rPr>
      <t>.</t>
    </r>
  </si>
  <si>
    <r>
      <t>Suporte 24x7 para a solução de </t>
    </r>
    <r>
      <rPr>
        <b/>
        <sz val="11"/>
        <color rgb="FF000000"/>
        <rFont val="Times New Roman"/>
        <family val="1"/>
      </rPr>
      <t>PACS/RIS LIGHT</t>
    </r>
    <r>
      <rPr>
        <sz val="11"/>
        <color rgb="FF000000"/>
        <rFont val="Times New Roman"/>
        <family val="1"/>
      </rPr>
      <t> por 12 meses.</t>
    </r>
  </si>
  <si>
    <t>SOLUÇÃO - PACS/RIS</t>
  </si>
  <si>
    <t>Valor Mensal</t>
  </si>
  <si>
    <t>Total da Unidade</t>
  </si>
  <si>
    <t>CEDI – Baixada – Nova Iguaçu</t>
  </si>
  <si>
    <t>HEGV - Hospital Estadual Getúlio Vargas</t>
  </si>
  <si>
    <t>HTO Baixada Hospital de Traumatologia e Ortopedia Vereador Melchiades Calazans</t>
  </si>
  <si>
    <t>HTODL - Hospital de Traumatologia e Ortopedia Dona Lindu</t>
  </si>
  <si>
    <t>UPA NOVA IGUAÇU II</t>
  </si>
  <si>
    <t>PROCESSO SEI-080007/008415/2023</t>
  </si>
  <si>
    <t>VALOR UNITÁRIO</t>
  </si>
  <si>
    <t>ALSO SERVIÇO E COMÉRCIO DE EQUIPAMENTOS LTDA-ME - CNPJ: 50.677.300/0001-88</t>
  </si>
  <si>
    <t xml:space="preserve">PC PRODUÇÕES COMÉRCIO E SERVIÇOS  - CNPJ: 21.072.857/0001-97 </t>
  </si>
  <si>
    <t>ZIMO SERVIÇOS E NEGÓCIOS LTDA - CNPJ: 36.156.969/0001-01</t>
  </si>
  <si>
    <t>MEDILAB MANUT. E SISTEMAS LTDA - CNPJ: 86.755.667/0001-10</t>
  </si>
  <si>
    <t>UPA PENHA</t>
  </si>
  <si>
    <t>UPA NOVA IGUAÇU I</t>
  </si>
  <si>
    <t>HERCRUZ - Hospital Estadual Drº. Ricardo Cruz</t>
  </si>
  <si>
    <t>REF: 06/2024</t>
  </si>
  <si>
    <t>PC PRODUÇÕES COMÉRCIO E SERVIÇOS  - CNPJ: 21.072.857/0001-97 - (DESCONSIDERADO)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</si>
</sst>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3" xfId="1" applyFont="1" applyFill="1" applyBorder="1" applyAlignment="1">
      <alignment vertical="center"/>
    </xf>
    <xf numFmtId="1" fontId="3" fillId="2" borderId="2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10" fontId="3" fillId="2" borderId="3" xfId="1" applyNumberFormat="1" applyFont="1" applyFill="1" applyBorder="1" applyAlignment="1">
      <alignment horizontal="center" vertical="center"/>
    </xf>
    <xf numFmtId="164" fontId="3" fillId="2" borderId="3" xfId="2" applyNumberFormat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164" fontId="3" fillId="2" borderId="16" xfId="2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64" fontId="4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44" fontId="7" fillId="0" borderId="31" xfId="0" applyNumberFormat="1" applyFont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5" fillId="0" borderId="6" xfId="0" applyNumberFormat="1" applyFont="1" applyBorder="1" applyAlignment="1">
      <alignment horizontal="left" vertical="center" wrapText="1"/>
    </xf>
    <xf numFmtId="44" fontId="5" fillId="0" borderId="32" xfId="0" applyNumberFormat="1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4" fontId="7" fillId="0" borderId="24" xfId="0" applyNumberFormat="1" applyFont="1" applyBorder="1" applyAlignment="1">
      <alignment vertical="center" wrapText="1"/>
    </xf>
    <xf numFmtId="44" fontId="7" fillId="0" borderId="25" xfId="0" applyNumberFormat="1" applyFont="1" applyBorder="1" applyAlignment="1">
      <alignment vertical="center" wrapText="1"/>
    </xf>
    <xf numFmtId="44" fontId="7" fillId="0" borderId="37" xfId="0" applyNumberFormat="1" applyFont="1" applyBorder="1" applyAlignment="1">
      <alignment vertical="center" wrapText="1"/>
    </xf>
    <xf numFmtId="44" fontId="7" fillId="0" borderId="42" xfId="0" applyNumberFormat="1" applyFont="1" applyBorder="1" applyAlignment="1">
      <alignment vertical="center" wrapText="1"/>
    </xf>
    <xf numFmtId="44" fontId="5" fillId="0" borderId="43" xfId="0" applyNumberFormat="1" applyFont="1" applyBorder="1" applyAlignment="1">
      <alignment vertical="center" wrapText="1"/>
    </xf>
    <xf numFmtId="44" fontId="5" fillId="0" borderId="19" xfId="0" applyNumberFormat="1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</cellXfs>
  <cellStyles count="3">
    <cellStyle name="Normal" xfId="0" builtinId="0"/>
    <cellStyle name="Normal 2" xfId="1"/>
    <cellStyle name="Porcentagem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572299</xdr:colOff>
      <xdr:row>3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791499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1410499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1791499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A7" workbookViewId="0">
      <selection activeCell="F19" sqref="F19"/>
    </sheetView>
  </sheetViews>
  <sheetFormatPr defaultRowHeight="15" x14ac:dyDescent="0.25"/>
  <cols>
    <col min="3" max="3" width="48.28515625" customWidth="1"/>
    <col min="4" max="4" width="14.7109375" bestFit="1" customWidth="1"/>
    <col min="5" max="5" width="13.85546875" customWidth="1"/>
    <col min="6" max="6" width="15.85546875" bestFit="1" customWidth="1"/>
    <col min="7" max="7" width="18" customWidth="1"/>
    <col min="8" max="8" width="13" customWidth="1"/>
    <col min="9" max="9" width="15.85546875" bestFit="1" customWidth="1"/>
    <col min="10" max="10" width="17.28515625" customWidth="1"/>
    <col min="11" max="11" width="13.42578125" customWidth="1"/>
    <col min="12" max="12" width="15.85546875" bestFit="1" customWidth="1"/>
    <col min="13" max="13" width="17.7109375" bestFit="1" customWidth="1"/>
    <col min="14" max="14" width="15" customWidth="1"/>
    <col min="15" max="15" width="15.85546875" bestFit="1" customWidth="1"/>
    <col min="16" max="16" width="17.7109375" bestFit="1" customWidth="1"/>
  </cols>
  <sheetData>
    <row r="1" spans="1:16" ht="15.75" thickBot="1" x14ac:dyDescent="0.3"/>
    <row r="2" spans="1:16" ht="18.75" customHeight="1" x14ac:dyDescent="0.3">
      <c r="A2" s="16" t="s">
        <v>40</v>
      </c>
      <c r="B2" s="17"/>
      <c r="C2" s="17"/>
      <c r="D2" s="17"/>
      <c r="E2" s="17"/>
      <c r="F2" s="17"/>
      <c r="G2" s="18"/>
    </row>
    <row r="3" spans="1:16" ht="19.5" customHeight="1" thickBot="1" x14ac:dyDescent="0.35">
      <c r="A3" s="19" t="s">
        <v>49</v>
      </c>
      <c r="B3" s="20"/>
      <c r="C3" s="20"/>
      <c r="D3" s="20"/>
      <c r="E3" s="20"/>
      <c r="F3" s="20"/>
      <c r="G3" s="21"/>
    </row>
    <row r="4" spans="1:16" ht="19.5" thickBot="1" x14ac:dyDescent="0.3">
      <c r="A4" s="10"/>
    </row>
    <row r="5" spans="1:16" ht="46.5" customHeight="1" thickBot="1" x14ac:dyDescent="0.3">
      <c r="A5" s="10"/>
      <c r="E5" s="24" t="s">
        <v>42</v>
      </c>
      <c r="F5" s="28"/>
      <c r="G5" s="25"/>
      <c r="H5" s="24" t="s">
        <v>50</v>
      </c>
      <c r="I5" s="28"/>
      <c r="J5" s="25"/>
      <c r="K5" s="24" t="s">
        <v>44</v>
      </c>
      <c r="L5" s="28"/>
      <c r="M5" s="25"/>
      <c r="N5" s="24" t="s">
        <v>45</v>
      </c>
      <c r="O5" s="28"/>
      <c r="P5" s="25"/>
    </row>
    <row r="6" spans="1:16" ht="28.5" x14ac:dyDescent="0.25">
      <c r="A6" s="36" t="s">
        <v>16</v>
      </c>
      <c r="B6" s="37" t="s">
        <v>21</v>
      </c>
      <c r="C6" s="37" t="s">
        <v>22</v>
      </c>
      <c r="D6" s="38" t="s">
        <v>1</v>
      </c>
      <c r="E6" s="26" t="s">
        <v>41</v>
      </c>
      <c r="F6" s="32" t="s">
        <v>0</v>
      </c>
      <c r="G6" s="29" t="s">
        <v>23</v>
      </c>
      <c r="H6" s="26" t="s">
        <v>41</v>
      </c>
      <c r="I6" s="32" t="s">
        <v>0</v>
      </c>
      <c r="J6" s="29" t="s">
        <v>23</v>
      </c>
      <c r="K6" s="26" t="s">
        <v>41</v>
      </c>
      <c r="L6" s="32" t="s">
        <v>0</v>
      </c>
      <c r="M6" s="29" t="s">
        <v>23</v>
      </c>
      <c r="N6" s="26" t="s">
        <v>41</v>
      </c>
      <c r="O6" s="32" t="s">
        <v>0</v>
      </c>
      <c r="P6" s="29" t="s">
        <v>23</v>
      </c>
    </row>
    <row r="7" spans="1:16" ht="63" customHeight="1" x14ac:dyDescent="0.25">
      <c r="A7" s="39">
        <v>1</v>
      </c>
      <c r="B7" s="11" t="s">
        <v>2</v>
      </c>
      <c r="C7" s="12" t="s">
        <v>24</v>
      </c>
      <c r="D7" s="40">
        <v>2</v>
      </c>
      <c r="E7" s="33">
        <f>F7/D7</f>
        <v>22680</v>
      </c>
      <c r="F7" s="31">
        <v>45360</v>
      </c>
      <c r="G7" s="30">
        <f>F7*12</f>
        <v>544320</v>
      </c>
      <c r="H7" s="33">
        <f>I7/D7</f>
        <v>38060</v>
      </c>
      <c r="I7" s="31">
        <v>76120</v>
      </c>
      <c r="J7" s="30">
        <f>I7*12</f>
        <v>913440</v>
      </c>
      <c r="K7" s="33">
        <f>L7/D7</f>
        <v>21735</v>
      </c>
      <c r="L7" s="31">
        <v>43470</v>
      </c>
      <c r="M7" s="30">
        <f>L7*12</f>
        <v>521640</v>
      </c>
      <c r="N7" s="33">
        <f>O7/D7</f>
        <v>18900</v>
      </c>
      <c r="O7" s="31">
        <v>37800</v>
      </c>
      <c r="P7" s="30">
        <f>O7*12</f>
        <v>453600</v>
      </c>
    </row>
    <row r="8" spans="1:16" ht="30" x14ac:dyDescent="0.25">
      <c r="A8" s="41"/>
      <c r="B8" s="11" t="s">
        <v>3</v>
      </c>
      <c r="C8" s="13" t="s">
        <v>25</v>
      </c>
      <c r="D8" s="40" t="s">
        <v>4</v>
      </c>
      <c r="E8" s="33"/>
      <c r="F8" s="31">
        <v>4536</v>
      </c>
      <c r="G8" s="30">
        <f t="shared" ref="G8:G14" si="0">F8*12</f>
        <v>54432</v>
      </c>
      <c r="H8" s="33"/>
      <c r="I8" s="31">
        <v>2000</v>
      </c>
      <c r="J8" s="30">
        <f t="shared" ref="J8:J14" si="1">I8*12</f>
        <v>24000</v>
      </c>
      <c r="K8" s="33"/>
      <c r="L8" s="31">
        <v>4347</v>
      </c>
      <c r="M8" s="30">
        <f t="shared" ref="M8:M14" si="2">L8*12</f>
        <v>52164</v>
      </c>
      <c r="N8" s="33"/>
      <c r="O8" s="31">
        <v>3780</v>
      </c>
      <c r="P8" s="30">
        <f t="shared" ref="P8:P14" si="3">O8*12</f>
        <v>45360</v>
      </c>
    </row>
    <row r="9" spans="1:16" ht="30" x14ac:dyDescent="0.25">
      <c r="A9" s="41"/>
      <c r="B9" s="11" t="s">
        <v>5</v>
      </c>
      <c r="C9" s="13" t="s">
        <v>26</v>
      </c>
      <c r="D9" s="40" t="s">
        <v>4</v>
      </c>
      <c r="E9" s="33"/>
      <c r="F9" s="31">
        <v>27216</v>
      </c>
      <c r="G9" s="30">
        <f t="shared" si="0"/>
        <v>326592</v>
      </c>
      <c r="H9" s="33"/>
      <c r="I9" s="31">
        <v>8000</v>
      </c>
      <c r="J9" s="30">
        <f t="shared" si="1"/>
        <v>96000</v>
      </c>
      <c r="K9" s="33"/>
      <c r="L9" s="31">
        <v>26082</v>
      </c>
      <c r="M9" s="30">
        <f t="shared" si="2"/>
        <v>312984</v>
      </c>
      <c r="N9" s="33"/>
      <c r="O9" s="31">
        <v>22680</v>
      </c>
      <c r="P9" s="30">
        <f t="shared" si="3"/>
        <v>272160</v>
      </c>
    </row>
    <row r="10" spans="1:16" ht="30" x14ac:dyDescent="0.25">
      <c r="A10" s="41"/>
      <c r="B10" s="11" t="s">
        <v>6</v>
      </c>
      <c r="C10" s="13" t="s">
        <v>27</v>
      </c>
      <c r="D10" s="40" t="s">
        <v>4</v>
      </c>
      <c r="E10" s="33"/>
      <c r="F10" s="31">
        <v>13608</v>
      </c>
      <c r="G10" s="30">
        <f t="shared" si="0"/>
        <v>163296</v>
      </c>
      <c r="H10" s="33"/>
      <c r="I10" s="31">
        <v>8000</v>
      </c>
      <c r="J10" s="30">
        <f t="shared" si="1"/>
        <v>96000</v>
      </c>
      <c r="K10" s="33"/>
      <c r="L10" s="31">
        <v>13041</v>
      </c>
      <c r="M10" s="30">
        <f t="shared" si="2"/>
        <v>156492</v>
      </c>
      <c r="N10" s="33"/>
      <c r="O10" s="31">
        <v>11340</v>
      </c>
      <c r="P10" s="30">
        <f t="shared" si="3"/>
        <v>136080</v>
      </c>
    </row>
    <row r="11" spans="1:16" ht="75" x14ac:dyDescent="0.25">
      <c r="A11" s="41"/>
      <c r="B11" s="11" t="s">
        <v>12</v>
      </c>
      <c r="C11" s="13" t="s">
        <v>28</v>
      </c>
      <c r="D11" s="40">
        <v>8</v>
      </c>
      <c r="E11" s="33">
        <f>F11/D11</f>
        <v>7672.5</v>
      </c>
      <c r="F11" s="31">
        <v>61380</v>
      </c>
      <c r="G11" s="30">
        <f t="shared" si="0"/>
        <v>736560</v>
      </c>
      <c r="H11" s="33">
        <f>I11/D11</f>
        <v>38060</v>
      </c>
      <c r="I11" s="31">
        <v>304480</v>
      </c>
      <c r="J11" s="30">
        <f t="shared" si="1"/>
        <v>3653760</v>
      </c>
      <c r="K11" s="33">
        <f>L11/D11</f>
        <v>7352.8125</v>
      </c>
      <c r="L11" s="31">
        <v>58822.5</v>
      </c>
      <c r="M11" s="30">
        <f t="shared" si="2"/>
        <v>705870</v>
      </c>
      <c r="N11" s="33">
        <f>O11/D11</f>
        <v>6393.75</v>
      </c>
      <c r="O11" s="31">
        <v>51150</v>
      </c>
      <c r="P11" s="30">
        <f t="shared" si="3"/>
        <v>613800</v>
      </c>
    </row>
    <row r="12" spans="1:16" ht="30" x14ac:dyDescent="0.25">
      <c r="A12" s="41"/>
      <c r="B12" s="11" t="s">
        <v>13</v>
      </c>
      <c r="C12" s="13" t="s">
        <v>29</v>
      </c>
      <c r="D12" s="40" t="s">
        <v>4</v>
      </c>
      <c r="E12" s="33"/>
      <c r="F12" s="31">
        <v>6138</v>
      </c>
      <c r="G12" s="30">
        <f t="shared" si="0"/>
        <v>73656</v>
      </c>
      <c r="H12" s="33"/>
      <c r="I12" s="31">
        <v>8000</v>
      </c>
      <c r="J12" s="30">
        <f t="shared" si="1"/>
        <v>96000</v>
      </c>
      <c r="K12" s="33"/>
      <c r="L12" s="31">
        <v>5882.25</v>
      </c>
      <c r="M12" s="30">
        <f t="shared" si="2"/>
        <v>70587</v>
      </c>
      <c r="N12" s="33"/>
      <c r="O12" s="31">
        <v>5115</v>
      </c>
      <c r="P12" s="30">
        <f t="shared" si="3"/>
        <v>61380</v>
      </c>
    </row>
    <row r="13" spans="1:16" ht="30" x14ac:dyDescent="0.25">
      <c r="A13" s="41"/>
      <c r="B13" s="11" t="s">
        <v>14</v>
      </c>
      <c r="C13" s="13" t="s">
        <v>30</v>
      </c>
      <c r="D13" s="40" t="s">
        <v>4</v>
      </c>
      <c r="E13" s="33"/>
      <c r="F13" s="31">
        <v>36828</v>
      </c>
      <c r="G13" s="30">
        <f t="shared" si="0"/>
        <v>441936</v>
      </c>
      <c r="H13" s="33"/>
      <c r="I13" s="31">
        <v>32000</v>
      </c>
      <c r="J13" s="30">
        <f t="shared" si="1"/>
        <v>384000</v>
      </c>
      <c r="K13" s="33"/>
      <c r="L13" s="31">
        <v>35293.5</v>
      </c>
      <c r="M13" s="30">
        <f t="shared" si="2"/>
        <v>423522</v>
      </c>
      <c r="N13" s="33"/>
      <c r="O13" s="31">
        <v>30690</v>
      </c>
      <c r="P13" s="30">
        <f t="shared" si="3"/>
        <v>368280</v>
      </c>
    </row>
    <row r="14" spans="1:16" ht="30" x14ac:dyDescent="0.25">
      <c r="A14" s="42"/>
      <c r="B14" s="11" t="s">
        <v>15</v>
      </c>
      <c r="C14" s="13" t="s">
        <v>31</v>
      </c>
      <c r="D14" s="40" t="s">
        <v>4</v>
      </c>
      <c r="E14" s="33"/>
      <c r="F14" s="31">
        <v>18414</v>
      </c>
      <c r="G14" s="30">
        <f t="shared" si="0"/>
        <v>220968</v>
      </c>
      <c r="H14" s="33"/>
      <c r="I14" s="31">
        <v>32000</v>
      </c>
      <c r="J14" s="30">
        <f t="shared" si="1"/>
        <v>384000</v>
      </c>
      <c r="K14" s="33"/>
      <c r="L14" s="31">
        <v>17646.75</v>
      </c>
      <c r="M14" s="30">
        <f t="shared" si="2"/>
        <v>211761</v>
      </c>
      <c r="N14" s="33"/>
      <c r="O14" s="31">
        <v>15345</v>
      </c>
      <c r="P14" s="30">
        <f t="shared" si="3"/>
        <v>184140</v>
      </c>
    </row>
    <row r="15" spans="1:16" ht="15.75" thickBot="1" x14ac:dyDescent="0.3">
      <c r="A15" s="43" t="s">
        <v>20</v>
      </c>
      <c r="B15" s="44"/>
      <c r="C15" s="44"/>
      <c r="D15" s="45"/>
      <c r="E15" s="27"/>
      <c r="F15" s="34">
        <f>SUM(F7:F14)</f>
        <v>213480</v>
      </c>
      <c r="G15" s="35">
        <f>SUM(G7:G14)</f>
        <v>2561760</v>
      </c>
      <c r="H15" s="27"/>
      <c r="I15" s="34">
        <f>SUM(I7:I14)</f>
        <v>470600</v>
      </c>
      <c r="J15" s="35">
        <f>SUM(J7:J14)</f>
        <v>5647200</v>
      </c>
      <c r="K15" s="27"/>
      <c r="L15" s="34">
        <f>SUM(L7:L14)</f>
        <v>204585</v>
      </c>
      <c r="M15" s="35">
        <f>SUM(M7:M14)</f>
        <v>2455020</v>
      </c>
      <c r="N15" s="27"/>
      <c r="O15" s="34">
        <f>SUM(O7:O14)</f>
        <v>177900</v>
      </c>
      <c r="P15" s="35">
        <f>SUM(P7:P14)</f>
        <v>2134800</v>
      </c>
    </row>
    <row r="17" spans="3:4" ht="15.75" thickBot="1" x14ac:dyDescent="0.3"/>
    <row r="18" spans="3:4" x14ac:dyDescent="0.25">
      <c r="C18" s="1" t="s">
        <v>7</v>
      </c>
      <c r="D18" s="2">
        <f>_xlfn.STDEV.P(G15,M15,P15)</f>
        <v>181423.11429363128</v>
      </c>
    </row>
    <row r="19" spans="3:4" x14ac:dyDescent="0.25">
      <c r="C19" s="3" t="s">
        <v>8</v>
      </c>
      <c r="D19" s="4">
        <f>D18/D20</f>
        <v>7.6104768859593802E-2</v>
      </c>
    </row>
    <row r="20" spans="3:4" x14ac:dyDescent="0.25">
      <c r="C20" s="3" t="s">
        <v>9</v>
      </c>
      <c r="D20" s="5">
        <f>AVERAGE(G15,M15,P15)</f>
        <v>2383860</v>
      </c>
    </row>
    <row r="21" spans="3:4" x14ac:dyDescent="0.25">
      <c r="C21" s="6" t="s">
        <v>10</v>
      </c>
      <c r="D21" s="7">
        <f>MEDIAN(G15,M15,P15)</f>
        <v>2455020</v>
      </c>
    </row>
    <row r="22" spans="3:4" ht="15.75" thickBot="1" x14ac:dyDescent="0.3">
      <c r="C22" s="8" t="s">
        <v>11</v>
      </c>
      <c r="D22" s="9">
        <f>MIN(G15,M15,P15)</f>
        <v>2134800</v>
      </c>
    </row>
  </sheetData>
  <mergeCells count="8">
    <mergeCell ref="H5:J5"/>
    <mergeCell ref="K5:M5"/>
    <mergeCell ref="N5:P5"/>
    <mergeCell ref="A7:A14"/>
    <mergeCell ref="A15:D15"/>
    <mergeCell ref="A2:G2"/>
    <mergeCell ref="A3:G3"/>
    <mergeCell ref="E5:G5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02"/>
  <sheetViews>
    <sheetView tabSelected="1" view="pageBreakPreview" topLeftCell="A10" zoomScale="60" zoomScaleNormal="100" workbookViewId="0">
      <selection activeCell="N96" sqref="N96"/>
    </sheetView>
  </sheetViews>
  <sheetFormatPr defaultRowHeight="15" x14ac:dyDescent="0.25"/>
  <cols>
    <col min="2" max="2" width="36.140625" customWidth="1"/>
    <col min="3" max="3" width="11.5703125" customWidth="1"/>
    <col min="4" max="4" width="19.42578125" customWidth="1"/>
    <col min="5" max="6" width="17.85546875" customWidth="1"/>
    <col min="7" max="7" width="17.28515625" customWidth="1"/>
    <col min="8" max="8" width="19.140625" customWidth="1"/>
    <col min="9" max="9" width="18.140625" customWidth="1"/>
    <col min="10" max="10" width="20.28515625" customWidth="1"/>
    <col min="11" max="11" width="20.42578125" customWidth="1"/>
  </cols>
  <sheetData>
    <row r="4" spans="1:11" ht="15.75" thickBot="1" x14ac:dyDescent="0.3"/>
    <row r="5" spans="1:11" ht="15.75" customHeight="1" thickBot="1" x14ac:dyDescent="0.3">
      <c r="A5" s="48" t="s">
        <v>18</v>
      </c>
      <c r="B5" s="49"/>
      <c r="C5" s="49"/>
      <c r="D5" s="49"/>
      <c r="E5" s="49"/>
      <c r="F5" s="49"/>
      <c r="G5" s="49"/>
      <c r="H5" s="49"/>
      <c r="I5" s="49"/>
      <c r="J5" s="49"/>
      <c r="K5" s="50"/>
    </row>
    <row r="6" spans="1:11" ht="50.25" customHeight="1" thickBot="1" x14ac:dyDescent="0.3">
      <c r="A6" s="57"/>
      <c r="B6" s="58"/>
      <c r="C6" s="59"/>
      <c r="D6" s="48" t="s">
        <v>42</v>
      </c>
      <c r="E6" s="50"/>
      <c r="F6" s="48" t="s">
        <v>43</v>
      </c>
      <c r="G6" s="50"/>
      <c r="H6" s="48" t="s">
        <v>44</v>
      </c>
      <c r="I6" s="50"/>
      <c r="J6" s="48" t="s">
        <v>45</v>
      </c>
      <c r="K6" s="50"/>
    </row>
    <row r="7" spans="1:11" ht="28.5" customHeight="1" x14ac:dyDescent="0.25">
      <c r="A7" s="60" t="s">
        <v>32</v>
      </c>
      <c r="B7" s="14"/>
      <c r="C7" s="47" t="s">
        <v>17</v>
      </c>
      <c r="D7" s="22" t="s">
        <v>33</v>
      </c>
      <c r="E7" s="23" t="s">
        <v>23</v>
      </c>
      <c r="F7" s="22" t="s">
        <v>33</v>
      </c>
      <c r="G7" s="23" t="s">
        <v>23</v>
      </c>
      <c r="H7" s="22" t="s">
        <v>33</v>
      </c>
      <c r="I7" s="23" t="s">
        <v>23</v>
      </c>
      <c r="J7" s="22" t="s">
        <v>33</v>
      </c>
      <c r="K7" s="23" t="s">
        <v>23</v>
      </c>
    </row>
    <row r="8" spans="1:11" ht="90" x14ac:dyDescent="0.25">
      <c r="A8" s="46" t="s">
        <v>2</v>
      </c>
      <c r="B8" s="15" t="s">
        <v>24</v>
      </c>
      <c r="C8" s="40">
        <v>1</v>
      </c>
      <c r="D8" s="51">
        <v>22680</v>
      </c>
      <c r="E8" s="52">
        <f>D8*12</f>
        <v>272160</v>
      </c>
      <c r="F8" s="51">
        <v>38060</v>
      </c>
      <c r="G8" s="52">
        <f>F8*12</f>
        <v>456720</v>
      </c>
      <c r="H8" s="51">
        <v>21735</v>
      </c>
      <c r="I8" s="52">
        <f>H8*12</f>
        <v>260820</v>
      </c>
      <c r="J8" s="51">
        <v>18900</v>
      </c>
      <c r="K8" s="52">
        <f>J8*12</f>
        <v>226800</v>
      </c>
    </row>
    <row r="9" spans="1:11" ht="30" x14ac:dyDescent="0.25">
      <c r="A9" s="46" t="s">
        <v>3</v>
      </c>
      <c r="B9" s="15" t="s">
        <v>25</v>
      </c>
      <c r="C9" s="40" t="s">
        <v>4</v>
      </c>
      <c r="D9" s="51">
        <v>2268</v>
      </c>
      <c r="E9" s="52">
        <f t="shared" ref="E9:G11" si="0">D9*12</f>
        <v>27216</v>
      </c>
      <c r="F9" s="51">
        <v>1000</v>
      </c>
      <c r="G9" s="52">
        <f t="shared" si="0"/>
        <v>12000</v>
      </c>
      <c r="H9" s="51">
        <v>2173.5</v>
      </c>
      <c r="I9" s="52">
        <f t="shared" ref="I9" si="1">H9*12</f>
        <v>26082</v>
      </c>
      <c r="J9" s="51">
        <v>1890</v>
      </c>
      <c r="K9" s="52">
        <f t="shared" ref="K9" si="2">J9*12</f>
        <v>22680</v>
      </c>
    </row>
    <row r="10" spans="1:11" ht="30" x14ac:dyDescent="0.25">
      <c r="A10" s="46" t="s">
        <v>5</v>
      </c>
      <c r="B10" s="15" t="s">
        <v>26</v>
      </c>
      <c r="C10" s="40" t="s">
        <v>4</v>
      </c>
      <c r="D10" s="51">
        <v>13608</v>
      </c>
      <c r="E10" s="52">
        <f t="shared" si="0"/>
        <v>163296</v>
      </c>
      <c r="F10" s="51">
        <v>4000</v>
      </c>
      <c r="G10" s="52">
        <f t="shared" si="0"/>
        <v>48000</v>
      </c>
      <c r="H10" s="51">
        <v>13041</v>
      </c>
      <c r="I10" s="52">
        <f t="shared" ref="I10" si="3">H10*12</f>
        <v>156492</v>
      </c>
      <c r="J10" s="51">
        <v>11340</v>
      </c>
      <c r="K10" s="52">
        <f t="shared" ref="K10" si="4">J10*12</f>
        <v>136080</v>
      </c>
    </row>
    <row r="11" spans="1:11" ht="30.75" thickBot="1" x14ac:dyDescent="0.3">
      <c r="A11" s="46" t="s">
        <v>6</v>
      </c>
      <c r="B11" s="15" t="s">
        <v>27</v>
      </c>
      <c r="C11" s="40" t="s">
        <v>4</v>
      </c>
      <c r="D11" s="53">
        <v>6804</v>
      </c>
      <c r="E11" s="54">
        <f t="shared" si="0"/>
        <v>81648</v>
      </c>
      <c r="F11" s="53">
        <v>4000</v>
      </c>
      <c r="G11" s="54">
        <f t="shared" si="0"/>
        <v>48000</v>
      </c>
      <c r="H11" s="53">
        <v>6520.5</v>
      </c>
      <c r="I11" s="54">
        <f t="shared" ref="I11" si="5">H11*12</f>
        <v>78246</v>
      </c>
      <c r="J11" s="53">
        <v>5670</v>
      </c>
      <c r="K11" s="54">
        <f t="shared" ref="K11" si="6">J11*12</f>
        <v>68040</v>
      </c>
    </row>
    <row r="12" spans="1:11" ht="18.75" customHeight="1" thickBot="1" x14ac:dyDescent="0.3">
      <c r="A12" s="61" t="s">
        <v>34</v>
      </c>
      <c r="B12" s="62"/>
      <c r="C12" s="63"/>
      <c r="D12" s="55">
        <f>SUM(D8:D11)</f>
        <v>45360</v>
      </c>
      <c r="E12" s="55">
        <f>SUM(E8:E11)</f>
        <v>544320</v>
      </c>
      <c r="F12" s="55">
        <f>SUM(F8:F11)</f>
        <v>47060</v>
      </c>
      <c r="G12" s="55">
        <f>SUM(G8:G11)</f>
        <v>564720</v>
      </c>
      <c r="H12" s="55">
        <f>SUM(H8:H11)</f>
        <v>43470</v>
      </c>
      <c r="I12" s="55">
        <f>SUM(I8:I11)</f>
        <v>521640</v>
      </c>
      <c r="J12" s="55">
        <f>SUM(J8:J11)</f>
        <v>37800</v>
      </c>
      <c r="K12" s="56">
        <f>SUM(K8:K11)</f>
        <v>453600</v>
      </c>
    </row>
    <row r="14" spans="1:11" ht="15.75" thickBot="1" x14ac:dyDescent="0.3"/>
    <row r="15" spans="1:11" ht="15.75" customHeight="1" thickBot="1" x14ac:dyDescent="0.3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</row>
    <row r="16" spans="1:11" ht="51" customHeight="1" thickBot="1" x14ac:dyDescent="0.3">
      <c r="A16" s="57"/>
      <c r="B16" s="58"/>
      <c r="C16" s="59"/>
      <c r="D16" s="48" t="s">
        <v>42</v>
      </c>
      <c r="E16" s="50"/>
      <c r="F16" s="48" t="s">
        <v>43</v>
      </c>
      <c r="G16" s="50"/>
      <c r="H16" s="48" t="s">
        <v>44</v>
      </c>
      <c r="I16" s="50"/>
      <c r="J16" s="48" t="s">
        <v>45</v>
      </c>
      <c r="K16" s="50"/>
    </row>
    <row r="17" spans="1:11" x14ac:dyDescent="0.25">
      <c r="A17" s="60" t="s">
        <v>32</v>
      </c>
      <c r="B17" s="14"/>
      <c r="C17" s="47" t="s">
        <v>17</v>
      </c>
      <c r="D17" s="22" t="s">
        <v>33</v>
      </c>
      <c r="E17" s="23" t="s">
        <v>23</v>
      </c>
      <c r="F17" s="22" t="s">
        <v>33</v>
      </c>
      <c r="G17" s="23" t="s">
        <v>23</v>
      </c>
      <c r="H17" s="22" t="s">
        <v>33</v>
      </c>
      <c r="I17" s="23" t="s">
        <v>23</v>
      </c>
      <c r="J17" s="22" t="s">
        <v>33</v>
      </c>
      <c r="K17" s="23" t="s">
        <v>23</v>
      </c>
    </row>
    <row r="18" spans="1:11" ht="90" x14ac:dyDescent="0.25">
      <c r="A18" s="46" t="s">
        <v>2</v>
      </c>
      <c r="B18" s="15" t="s">
        <v>24</v>
      </c>
      <c r="C18" s="40">
        <v>1</v>
      </c>
      <c r="D18" s="51">
        <v>22680</v>
      </c>
      <c r="E18" s="52">
        <f>D18*12</f>
        <v>272160</v>
      </c>
      <c r="F18" s="51">
        <v>38060</v>
      </c>
      <c r="G18" s="52">
        <f>F18*12</f>
        <v>456720</v>
      </c>
      <c r="H18" s="51">
        <v>21735</v>
      </c>
      <c r="I18" s="52">
        <f>H18*12</f>
        <v>260820</v>
      </c>
      <c r="J18" s="51">
        <v>18900</v>
      </c>
      <c r="K18" s="52">
        <f>J18*12</f>
        <v>226800</v>
      </c>
    </row>
    <row r="19" spans="1:11" ht="30" x14ac:dyDescent="0.25">
      <c r="A19" s="46" t="s">
        <v>3</v>
      </c>
      <c r="B19" s="15" t="s">
        <v>25</v>
      </c>
      <c r="C19" s="40" t="s">
        <v>4</v>
      </c>
      <c r="D19" s="51">
        <v>2268</v>
      </c>
      <c r="E19" s="52">
        <f t="shared" ref="E19:G19" si="7">D19*12</f>
        <v>27216</v>
      </c>
      <c r="F19" s="51">
        <v>1000</v>
      </c>
      <c r="G19" s="52">
        <f t="shared" ref="G19" si="8">F19*12</f>
        <v>12000</v>
      </c>
      <c r="H19" s="51">
        <v>2173.5</v>
      </c>
      <c r="I19" s="52">
        <f t="shared" ref="I19:I21" si="9">H19*12</f>
        <v>26082</v>
      </c>
      <c r="J19" s="51">
        <v>1890</v>
      </c>
      <c r="K19" s="52">
        <f t="shared" ref="K19:K21" si="10">J19*12</f>
        <v>22680</v>
      </c>
    </row>
    <row r="20" spans="1:11" ht="30" x14ac:dyDescent="0.25">
      <c r="A20" s="46" t="s">
        <v>5</v>
      </c>
      <c r="B20" s="15" t="s">
        <v>26</v>
      </c>
      <c r="C20" s="40" t="s">
        <v>4</v>
      </c>
      <c r="D20" s="51">
        <v>13608</v>
      </c>
      <c r="E20" s="52">
        <f t="shared" ref="E20:G20" si="11">D20*12</f>
        <v>163296</v>
      </c>
      <c r="F20" s="51">
        <v>4000</v>
      </c>
      <c r="G20" s="52">
        <f t="shared" ref="G20" si="12">F20*12</f>
        <v>48000</v>
      </c>
      <c r="H20" s="51">
        <v>13041</v>
      </c>
      <c r="I20" s="52">
        <f t="shared" si="9"/>
        <v>156492</v>
      </c>
      <c r="J20" s="51">
        <v>11340</v>
      </c>
      <c r="K20" s="52">
        <f t="shared" si="10"/>
        <v>136080</v>
      </c>
    </row>
    <row r="21" spans="1:11" ht="30.75" thickBot="1" x14ac:dyDescent="0.3">
      <c r="A21" s="46" t="s">
        <v>6</v>
      </c>
      <c r="B21" s="15" t="s">
        <v>27</v>
      </c>
      <c r="C21" s="40" t="s">
        <v>4</v>
      </c>
      <c r="D21" s="53">
        <v>6804</v>
      </c>
      <c r="E21" s="54">
        <f t="shared" ref="E21:G21" si="13">D21*12</f>
        <v>81648</v>
      </c>
      <c r="F21" s="53">
        <v>4000</v>
      </c>
      <c r="G21" s="54">
        <f t="shared" ref="G21" si="14">F21*12</f>
        <v>48000</v>
      </c>
      <c r="H21" s="53">
        <v>6520.5</v>
      </c>
      <c r="I21" s="54">
        <f t="shared" si="9"/>
        <v>78246</v>
      </c>
      <c r="J21" s="53">
        <v>5670</v>
      </c>
      <c r="K21" s="54">
        <f t="shared" si="10"/>
        <v>68040</v>
      </c>
    </row>
    <row r="22" spans="1:11" ht="15.75" thickBot="1" x14ac:dyDescent="0.3">
      <c r="A22" s="61" t="s">
        <v>34</v>
      </c>
      <c r="B22" s="62"/>
      <c r="C22" s="63"/>
      <c r="D22" s="55">
        <f>SUM(D18:D21)</f>
        <v>45360</v>
      </c>
      <c r="E22" s="55">
        <f>SUM(E18:E21)</f>
        <v>544320</v>
      </c>
      <c r="F22" s="55">
        <f>SUM(F18:F21)</f>
        <v>47060</v>
      </c>
      <c r="G22" s="55">
        <f>SUM(G18:G21)</f>
        <v>564720</v>
      </c>
      <c r="H22" s="55">
        <f>SUM(H18:H21)</f>
        <v>43470</v>
      </c>
      <c r="I22" s="55">
        <f>SUM(I18:I21)</f>
        <v>521640</v>
      </c>
      <c r="J22" s="55">
        <f>SUM(J18:J21)</f>
        <v>37800</v>
      </c>
      <c r="K22" s="56">
        <f>SUM(K18:K21)</f>
        <v>453600</v>
      </c>
    </row>
    <row r="24" spans="1:11" ht="15.75" thickBot="1" x14ac:dyDescent="0.3"/>
    <row r="25" spans="1:11" ht="15.75" customHeight="1" thickBot="1" x14ac:dyDescent="0.3">
      <c r="A25" s="48" t="s">
        <v>19</v>
      </c>
      <c r="B25" s="49"/>
      <c r="C25" s="49"/>
      <c r="D25" s="49"/>
      <c r="E25" s="49"/>
      <c r="F25" s="49"/>
      <c r="G25" s="49"/>
      <c r="H25" s="49"/>
      <c r="I25" s="49"/>
      <c r="J25" s="49"/>
      <c r="K25" s="50"/>
    </row>
    <row r="26" spans="1:11" ht="52.5" customHeight="1" thickBot="1" x14ac:dyDescent="0.3">
      <c r="A26" s="57"/>
      <c r="B26" s="58"/>
      <c r="C26" s="59"/>
      <c r="D26" s="48" t="s">
        <v>42</v>
      </c>
      <c r="E26" s="50"/>
      <c r="F26" s="48" t="s">
        <v>43</v>
      </c>
      <c r="G26" s="50"/>
      <c r="H26" s="48" t="s">
        <v>44</v>
      </c>
      <c r="I26" s="50"/>
      <c r="J26" s="48" t="s">
        <v>45</v>
      </c>
      <c r="K26" s="50"/>
    </row>
    <row r="27" spans="1:11" x14ac:dyDescent="0.25">
      <c r="A27" s="60" t="s">
        <v>32</v>
      </c>
      <c r="B27" s="14"/>
      <c r="C27" s="47" t="s">
        <v>17</v>
      </c>
      <c r="D27" s="22" t="s">
        <v>33</v>
      </c>
      <c r="E27" s="23" t="s">
        <v>23</v>
      </c>
      <c r="F27" s="22" t="s">
        <v>33</v>
      </c>
      <c r="G27" s="23" t="s">
        <v>23</v>
      </c>
      <c r="H27" s="22" t="s">
        <v>33</v>
      </c>
      <c r="I27" s="23" t="s">
        <v>23</v>
      </c>
      <c r="J27" s="22" t="s">
        <v>33</v>
      </c>
      <c r="K27" s="23" t="s">
        <v>23</v>
      </c>
    </row>
    <row r="28" spans="1:11" ht="90" x14ac:dyDescent="0.25">
      <c r="A28" s="46" t="s">
        <v>2</v>
      </c>
      <c r="B28" s="15" t="s">
        <v>24</v>
      </c>
      <c r="C28" s="40">
        <v>1</v>
      </c>
      <c r="D28" s="51">
        <v>7500</v>
      </c>
      <c r="E28" s="52">
        <f>D28*12</f>
        <v>90000</v>
      </c>
      <c r="F28" s="51">
        <v>38060</v>
      </c>
      <c r="G28" s="52">
        <f>F28*12</f>
        <v>456720</v>
      </c>
      <c r="H28" s="51">
        <v>7187.5</v>
      </c>
      <c r="I28" s="52">
        <f>H28*12</f>
        <v>86250</v>
      </c>
      <c r="J28" s="51">
        <v>6250</v>
      </c>
      <c r="K28" s="52">
        <f>J28*12</f>
        <v>75000</v>
      </c>
    </row>
    <row r="29" spans="1:11" ht="30" x14ac:dyDescent="0.25">
      <c r="A29" s="46" t="s">
        <v>3</v>
      </c>
      <c r="B29" s="15" t="s">
        <v>25</v>
      </c>
      <c r="C29" s="40" t="s">
        <v>4</v>
      </c>
      <c r="D29" s="51">
        <v>750</v>
      </c>
      <c r="E29" s="52">
        <f t="shared" ref="E29:G29" si="15">D29*12</f>
        <v>9000</v>
      </c>
      <c r="F29" s="51">
        <v>1000</v>
      </c>
      <c r="G29" s="52">
        <f t="shared" ref="G29" si="16">F29*12</f>
        <v>12000</v>
      </c>
      <c r="H29" s="51">
        <v>718.75</v>
      </c>
      <c r="I29" s="52">
        <f t="shared" ref="I29:I31" si="17">H29*12</f>
        <v>8625</v>
      </c>
      <c r="J29" s="51">
        <v>625</v>
      </c>
      <c r="K29" s="52">
        <f t="shared" ref="K29:K31" si="18">J29*12</f>
        <v>7500</v>
      </c>
    </row>
    <row r="30" spans="1:11" ht="30" x14ac:dyDescent="0.25">
      <c r="A30" s="46" t="s">
        <v>5</v>
      </c>
      <c r="B30" s="15" t="s">
        <v>26</v>
      </c>
      <c r="C30" s="40" t="s">
        <v>4</v>
      </c>
      <c r="D30" s="51">
        <v>4500</v>
      </c>
      <c r="E30" s="52">
        <f t="shared" ref="E30:G30" si="19">D30*12</f>
        <v>54000</v>
      </c>
      <c r="F30" s="51">
        <v>4000</v>
      </c>
      <c r="G30" s="52">
        <f t="shared" ref="G30" si="20">F30*12</f>
        <v>48000</v>
      </c>
      <c r="H30" s="51">
        <v>4312.5</v>
      </c>
      <c r="I30" s="52">
        <f t="shared" si="17"/>
        <v>51750</v>
      </c>
      <c r="J30" s="51">
        <v>3750</v>
      </c>
      <c r="K30" s="52">
        <f t="shared" si="18"/>
        <v>45000</v>
      </c>
    </row>
    <row r="31" spans="1:11" ht="30.75" thickBot="1" x14ac:dyDescent="0.3">
      <c r="A31" s="46" t="s">
        <v>6</v>
      </c>
      <c r="B31" s="15" t="s">
        <v>27</v>
      </c>
      <c r="C31" s="40" t="s">
        <v>4</v>
      </c>
      <c r="D31" s="53">
        <v>2250</v>
      </c>
      <c r="E31" s="54">
        <f t="shared" ref="E31:G31" si="21">D31*12</f>
        <v>27000</v>
      </c>
      <c r="F31" s="53">
        <v>4000</v>
      </c>
      <c r="G31" s="54">
        <f t="shared" ref="G31" si="22">F31*12</f>
        <v>48000</v>
      </c>
      <c r="H31" s="53">
        <v>2156.25</v>
      </c>
      <c r="I31" s="54">
        <f t="shared" si="17"/>
        <v>25875</v>
      </c>
      <c r="J31" s="53">
        <v>1875</v>
      </c>
      <c r="K31" s="54">
        <f t="shared" si="18"/>
        <v>22500</v>
      </c>
    </row>
    <row r="32" spans="1:11" ht="15.75" thickBot="1" x14ac:dyDescent="0.3">
      <c r="A32" s="61" t="s">
        <v>34</v>
      </c>
      <c r="B32" s="62"/>
      <c r="C32" s="63"/>
      <c r="D32" s="55">
        <f>SUM(D28:D31)</f>
        <v>15000</v>
      </c>
      <c r="E32" s="55">
        <f>SUM(E28:E31)</f>
        <v>180000</v>
      </c>
      <c r="F32" s="55">
        <f>SUM(F28:F31)</f>
        <v>47060</v>
      </c>
      <c r="G32" s="55">
        <f>SUM(G28:G31)</f>
        <v>564720</v>
      </c>
      <c r="H32" s="55">
        <f>SUM(H28:H31)</f>
        <v>14375</v>
      </c>
      <c r="I32" s="55">
        <f>SUM(I28:I31)</f>
        <v>172500</v>
      </c>
      <c r="J32" s="55">
        <f>SUM(J28:J31)</f>
        <v>12500</v>
      </c>
      <c r="K32" s="56">
        <f>SUM(K28:K31)</f>
        <v>150000</v>
      </c>
    </row>
    <row r="34" spans="1:11" ht="15.75" thickBot="1" x14ac:dyDescent="0.3"/>
    <row r="35" spans="1:11" ht="15.75" customHeight="1" thickBot="1" x14ac:dyDescent="0.3">
      <c r="A35" s="48" t="s">
        <v>36</v>
      </c>
      <c r="B35" s="49"/>
      <c r="C35" s="49"/>
      <c r="D35" s="49"/>
      <c r="E35" s="49"/>
      <c r="F35" s="49"/>
      <c r="G35" s="49"/>
      <c r="H35" s="49"/>
      <c r="I35" s="49"/>
      <c r="J35" s="49"/>
      <c r="K35" s="50"/>
    </row>
    <row r="36" spans="1:11" ht="51.75" customHeight="1" thickBot="1" x14ac:dyDescent="0.3">
      <c r="A36" s="57"/>
      <c r="B36" s="58"/>
      <c r="C36" s="59"/>
      <c r="D36" s="48" t="s">
        <v>42</v>
      </c>
      <c r="E36" s="50"/>
      <c r="F36" s="48" t="s">
        <v>43</v>
      </c>
      <c r="G36" s="50"/>
      <c r="H36" s="48" t="s">
        <v>44</v>
      </c>
      <c r="I36" s="50"/>
      <c r="J36" s="48" t="s">
        <v>45</v>
      </c>
      <c r="K36" s="50"/>
    </row>
    <row r="37" spans="1:11" x14ac:dyDescent="0.25">
      <c r="A37" s="60" t="s">
        <v>32</v>
      </c>
      <c r="B37" s="14"/>
      <c r="C37" s="47" t="s">
        <v>17</v>
      </c>
      <c r="D37" s="22" t="s">
        <v>33</v>
      </c>
      <c r="E37" s="23" t="s">
        <v>23</v>
      </c>
      <c r="F37" s="22" t="s">
        <v>33</v>
      </c>
      <c r="G37" s="23" t="s">
        <v>23</v>
      </c>
      <c r="H37" s="22" t="s">
        <v>33</v>
      </c>
      <c r="I37" s="23" t="s">
        <v>23</v>
      </c>
      <c r="J37" s="22" t="s">
        <v>33</v>
      </c>
      <c r="K37" s="23" t="s">
        <v>23</v>
      </c>
    </row>
    <row r="38" spans="1:11" ht="90" x14ac:dyDescent="0.25">
      <c r="A38" s="46" t="s">
        <v>2</v>
      </c>
      <c r="B38" s="15" t="s">
        <v>24</v>
      </c>
      <c r="C38" s="40">
        <v>1</v>
      </c>
      <c r="D38" s="51">
        <v>8880</v>
      </c>
      <c r="E38" s="52">
        <f>D38*12</f>
        <v>106560</v>
      </c>
      <c r="F38" s="51">
        <v>38060</v>
      </c>
      <c r="G38" s="52">
        <f>F38*12</f>
        <v>456720</v>
      </c>
      <c r="H38" s="51">
        <v>8510</v>
      </c>
      <c r="I38" s="52">
        <f>H38*12</f>
        <v>102120</v>
      </c>
      <c r="J38" s="51">
        <v>7400</v>
      </c>
      <c r="K38" s="52">
        <f>J38*12</f>
        <v>88800</v>
      </c>
    </row>
    <row r="39" spans="1:11" ht="30" x14ac:dyDescent="0.25">
      <c r="A39" s="46" t="s">
        <v>3</v>
      </c>
      <c r="B39" s="15" t="s">
        <v>25</v>
      </c>
      <c r="C39" s="40" t="s">
        <v>4</v>
      </c>
      <c r="D39" s="51">
        <v>888</v>
      </c>
      <c r="E39" s="52">
        <f t="shared" ref="E39:G39" si="23">D39*12</f>
        <v>10656</v>
      </c>
      <c r="F39" s="51">
        <v>1000</v>
      </c>
      <c r="G39" s="52">
        <f t="shared" ref="G39:I39" si="24">F39*12</f>
        <v>12000</v>
      </c>
      <c r="H39" s="51">
        <v>851</v>
      </c>
      <c r="I39" s="52">
        <f t="shared" ref="I39:I41" si="25">H39*12</f>
        <v>10212</v>
      </c>
      <c r="J39" s="51">
        <v>740</v>
      </c>
      <c r="K39" s="52">
        <f t="shared" ref="K39:K41" si="26">J39*12</f>
        <v>8880</v>
      </c>
    </row>
    <row r="40" spans="1:11" ht="30" x14ac:dyDescent="0.25">
      <c r="A40" s="46" t="s">
        <v>5</v>
      </c>
      <c r="B40" s="15" t="s">
        <v>26</v>
      </c>
      <c r="C40" s="40" t="s">
        <v>4</v>
      </c>
      <c r="D40" s="51">
        <v>5328</v>
      </c>
      <c r="E40" s="52">
        <f t="shared" ref="E40:G40" si="27">D40*12</f>
        <v>63936</v>
      </c>
      <c r="F40" s="51">
        <v>4000</v>
      </c>
      <c r="G40" s="52">
        <f t="shared" ref="G40:I40" si="28">F40*12</f>
        <v>48000</v>
      </c>
      <c r="H40" s="51">
        <v>5106</v>
      </c>
      <c r="I40" s="52">
        <f t="shared" si="25"/>
        <v>61272</v>
      </c>
      <c r="J40" s="51">
        <v>4440</v>
      </c>
      <c r="K40" s="52">
        <f t="shared" si="26"/>
        <v>53280</v>
      </c>
    </row>
    <row r="41" spans="1:11" ht="30.75" thickBot="1" x14ac:dyDescent="0.3">
      <c r="A41" s="46" t="s">
        <v>6</v>
      </c>
      <c r="B41" s="15" t="s">
        <v>27</v>
      </c>
      <c r="C41" s="40" t="s">
        <v>4</v>
      </c>
      <c r="D41" s="53">
        <v>2664</v>
      </c>
      <c r="E41" s="54">
        <f t="shared" ref="E41:G41" si="29">D41*12</f>
        <v>31968</v>
      </c>
      <c r="F41" s="53">
        <v>4000</v>
      </c>
      <c r="G41" s="54">
        <f t="shared" ref="G41:I41" si="30">F41*12</f>
        <v>48000</v>
      </c>
      <c r="H41" s="53">
        <v>2553</v>
      </c>
      <c r="I41" s="54">
        <f t="shared" si="25"/>
        <v>30636</v>
      </c>
      <c r="J41" s="53">
        <v>2220</v>
      </c>
      <c r="K41" s="54">
        <f t="shared" si="26"/>
        <v>26640</v>
      </c>
    </row>
    <row r="42" spans="1:11" ht="15.75" thickBot="1" x14ac:dyDescent="0.3">
      <c r="A42" s="61" t="s">
        <v>34</v>
      </c>
      <c r="B42" s="62"/>
      <c r="C42" s="63"/>
      <c r="D42" s="55">
        <f>SUM(D38:D41)</f>
        <v>17760</v>
      </c>
      <c r="E42" s="55">
        <f>SUM(E38:E41)</f>
        <v>213120</v>
      </c>
      <c r="F42" s="55">
        <f>SUM(F38:F41)</f>
        <v>47060</v>
      </c>
      <c r="G42" s="55">
        <f>SUM(G38:G41)</f>
        <v>564720</v>
      </c>
      <c r="H42" s="55">
        <f>SUM(H38:H41)</f>
        <v>17020</v>
      </c>
      <c r="I42" s="55">
        <f>SUM(I38:I41)</f>
        <v>204240</v>
      </c>
      <c r="J42" s="55">
        <f>SUM(J38:J41)</f>
        <v>14800</v>
      </c>
      <c r="K42" s="56">
        <f>SUM(K38:K41)</f>
        <v>177600</v>
      </c>
    </row>
    <row r="44" spans="1:11" ht="15.75" thickBot="1" x14ac:dyDescent="0.3"/>
    <row r="45" spans="1:11" ht="15.75" customHeight="1" thickBot="1" x14ac:dyDescent="0.3">
      <c r="A45" s="48" t="s">
        <v>37</v>
      </c>
      <c r="B45" s="49"/>
      <c r="C45" s="49"/>
      <c r="D45" s="49"/>
      <c r="E45" s="49"/>
      <c r="F45" s="49"/>
      <c r="G45" s="49"/>
      <c r="H45" s="49"/>
      <c r="I45" s="49"/>
      <c r="J45" s="49"/>
      <c r="K45" s="50"/>
    </row>
    <row r="46" spans="1:11" ht="46.5" customHeight="1" thickBot="1" x14ac:dyDescent="0.3">
      <c r="A46" s="57"/>
      <c r="B46" s="58"/>
      <c r="C46" s="59"/>
      <c r="D46" s="48" t="s">
        <v>42</v>
      </c>
      <c r="E46" s="50"/>
      <c r="F46" s="48" t="s">
        <v>43</v>
      </c>
      <c r="G46" s="50"/>
      <c r="H46" s="48" t="s">
        <v>44</v>
      </c>
      <c r="I46" s="50"/>
      <c r="J46" s="48" t="s">
        <v>45</v>
      </c>
      <c r="K46" s="50"/>
    </row>
    <row r="47" spans="1:11" x14ac:dyDescent="0.25">
      <c r="A47" s="60" t="s">
        <v>32</v>
      </c>
      <c r="B47" s="14"/>
      <c r="C47" s="47" t="s">
        <v>17</v>
      </c>
      <c r="D47" s="22" t="s">
        <v>33</v>
      </c>
      <c r="E47" s="23" t="s">
        <v>23</v>
      </c>
      <c r="F47" s="22" t="s">
        <v>33</v>
      </c>
      <c r="G47" s="23" t="s">
        <v>23</v>
      </c>
      <c r="H47" s="22" t="s">
        <v>33</v>
      </c>
      <c r="I47" s="23" t="s">
        <v>23</v>
      </c>
      <c r="J47" s="22" t="s">
        <v>33</v>
      </c>
      <c r="K47" s="23" t="s">
        <v>23</v>
      </c>
    </row>
    <row r="48" spans="1:11" ht="90" x14ac:dyDescent="0.25">
      <c r="A48" s="46" t="s">
        <v>2</v>
      </c>
      <c r="B48" s="15" t="s">
        <v>24</v>
      </c>
      <c r="C48" s="40">
        <v>1</v>
      </c>
      <c r="D48" s="51">
        <v>7500</v>
      </c>
      <c r="E48" s="52">
        <f>D48*12</f>
        <v>90000</v>
      </c>
      <c r="F48" s="51">
        <v>38060</v>
      </c>
      <c r="G48" s="52">
        <f>F48*12</f>
        <v>456720</v>
      </c>
      <c r="H48" s="51">
        <v>7187.5</v>
      </c>
      <c r="I48" s="52">
        <f>H48*12</f>
        <v>86250</v>
      </c>
      <c r="J48" s="51">
        <v>6250</v>
      </c>
      <c r="K48" s="52">
        <f>J48*12</f>
        <v>75000</v>
      </c>
    </row>
    <row r="49" spans="1:11" ht="30" x14ac:dyDescent="0.25">
      <c r="A49" s="46" t="s">
        <v>3</v>
      </c>
      <c r="B49" s="15" t="s">
        <v>25</v>
      </c>
      <c r="C49" s="40" t="s">
        <v>4</v>
      </c>
      <c r="D49" s="51">
        <v>750</v>
      </c>
      <c r="E49" s="52">
        <f t="shared" ref="E49:G49" si="31">D49*12</f>
        <v>9000</v>
      </c>
      <c r="F49" s="51">
        <v>1000</v>
      </c>
      <c r="G49" s="52">
        <f t="shared" ref="G49:I49" si="32">F49*12</f>
        <v>12000</v>
      </c>
      <c r="H49" s="51">
        <v>718.75</v>
      </c>
      <c r="I49" s="52">
        <f t="shared" ref="I49:I51" si="33">H49*12</f>
        <v>8625</v>
      </c>
      <c r="J49" s="51">
        <v>625</v>
      </c>
      <c r="K49" s="52">
        <f t="shared" ref="K49:K51" si="34">J49*12</f>
        <v>7500</v>
      </c>
    </row>
    <row r="50" spans="1:11" ht="30" x14ac:dyDescent="0.25">
      <c r="A50" s="46" t="s">
        <v>5</v>
      </c>
      <c r="B50" s="15" t="s">
        <v>26</v>
      </c>
      <c r="C50" s="40" t="s">
        <v>4</v>
      </c>
      <c r="D50" s="51">
        <v>4500</v>
      </c>
      <c r="E50" s="52">
        <f t="shared" ref="E50:G50" si="35">D50*12</f>
        <v>54000</v>
      </c>
      <c r="F50" s="51">
        <v>4000</v>
      </c>
      <c r="G50" s="52">
        <f t="shared" ref="G50:I50" si="36">F50*12</f>
        <v>48000</v>
      </c>
      <c r="H50" s="51">
        <v>4312.5</v>
      </c>
      <c r="I50" s="52">
        <f t="shared" si="33"/>
        <v>51750</v>
      </c>
      <c r="J50" s="51">
        <v>3750</v>
      </c>
      <c r="K50" s="52">
        <f t="shared" si="34"/>
        <v>45000</v>
      </c>
    </row>
    <row r="51" spans="1:11" ht="30.75" thickBot="1" x14ac:dyDescent="0.3">
      <c r="A51" s="46" t="s">
        <v>6</v>
      </c>
      <c r="B51" s="15" t="s">
        <v>27</v>
      </c>
      <c r="C51" s="40" t="s">
        <v>4</v>
      </c>
      <c r="D51" s="53">
        <v>2250</v>
      </c>
      <c r="E51" s="54">
        <f t="shared" ref="E51:G51" si="37">D51*12</f>
        <v>27000</v>
      </c>
      <c r="F51" s="53">
        <v>4000</v>
      </c>
      <c r="G51" s="54">
        <f t="shared" ref="G51:I51" si="38">F51*12</f>
        <v>48000</v>
      </c>
      <c r="H51" s="53">
        <v>2156.25</v>
      </c>
      <c r="I51" s="54">
        <f t="shared" si="33"/>
        <v>25875</v>
      </c>
      <c r="J51" s="53">
        <v>1875</v>
      </c>
      <c r="K51" s="54">
        <f t="shared" si="34"/>
        <v>22500</v>
      </c>
    </row>
    <row r="52" spans="1:11" ht="15.75" thickBot="1" x14ac:dyDescent="0.3">
      <c r="A52" s="61" t="s">
        <v>34</v>
      </c>
      <c r="B52" s="62"/>
      <c r="C52" s="63"/>
      <c r="D52" s="55">
        <f>SUM(D48:D51)</f>
        <v>15000</v>
      </c>
      <c r="E52" s="55">
        <f>SUM(E48:E51)</f>
        <v>180000</v>
      </c>
      <c r="F52" s="55">
        <f>SUM(F48:F51)</f>
        <v>47060</v>
      </c>
      <c r="G52" s="55">
        <f>SUM(G48:G51)</f>
        <v>564720</v>
      </c>
      <c r="H52" s="55">
        <f>SUM(H48:H51)</f>
        <v>14375</v>
      </c>
      <c r="I52" s="55">
        <f>SUM(I48:I51)</f>
        <v>172500</v>
      </c>
      <c r="J52" s="55">
        <f>SUM(J48:J51)</f>
        <v>12500</v>
      </c>
      <c r="K52" s="56">
        <f>SUM(K48:K51)</f>
        <v>150000</v>
      </c>
    </row>
    <row r="54" spans="1:11" ht="15.75" thickBot="1" x14ac:dyDescent="0.3"/>
    <row r="55" spans="1:11" ht="15.75" customHeight="1" thickBot="1" x14ac:dyDescent="0.3">
      <c r="A55" s="48" t="s">
        <v>38</v>
      </c>
      <c r="B55" s="49"/>
      <c r="C55" s="49"/>
      <c r="D55" s="49"/>
      <c r="E55" s="49"/>
      <c r="F55" s="49"/>
      <c r="G55" s="49"/>
      <c r="H55" s="49"/>
      <c r="I55" s="49"/>
      <c r="J55" s="49"/>
      <c r="K55" s="50"/>
    </row>
    <row r="56" spans="1:11" ht="55.5" customHeight="1" thickBot="1" x14ac:dyDescent="0.3">
      <c r="A56" s="57"/>
      <c r="B56" s="58"/>
      <c r="C56" s="59"/>
      <c r="D56" s="48" t="s">
        <v>42</v>
      </c>
      <c r="E56" s="50"/>
      <c r="F56" s="48" t="s">
        <v>43</v>
      </c>
      <c r="G56" s="50"/>
      <c r="H56" s="48" t="s">
        <v>44</v>
      </c>
      <c r="I56" s="50"/>
      <c r="J56" s="48" t="s">
        <v>45</v>
      </c>
      <c r="K56" s="50"/>
    </row>
    <row r="57" spans="1:11" x14ac:dyDescent="0.25">
      <c r="A57" s="60" t="s">
        <v>32</v>
      </c>
      <c r="B57" s="14"/>
      <c r="C57" s="47" t="s">
        <v>17</v>
      </c>
      <c r="D57" s="22" t="s">
        <v>33</v>
      </c>
      <c r="E57" s="23" t="s">
        <v>23</v>
      </c>
      <c r="F57" s="22" t="s">
        <v>33</v>
      </c>
      <c r="G57" s="23" t="s">
        <v>23</v>
      </c>
      <c r="H57" s="22" t="s">
        <v>33</v>
      </c>
      <c r="I57" s="23" t="s">
        <v>23</v>
      </c>
      <c r="J57" s="22" t="s">
        <v>33</v>
      </c>
      <c r="K57" s="23" t="s">
        <v>23</v>
      </c>
    </row>
    <row r="58" spans="1:11" ht="90" x14ac:dyDescent="0.25">
      <c r="A58" s="46" t="s">
        <v>2</v>
      </c>
      <c r="B58" s="15" t="s">
        <v>24</v>
      </c>
      <c r="C58" s="40">
        <v>1</v>
      </c>
      <c r="D58" s="51">
        <v>7500</v>
      </c>
      <c r="E58" s="52">
        <f>D58*12</f>
        <v>90000</v>
      </c>
      <c r="F58" s="51">
        <v>38060</v>
      </c>
      <c r="G58" s="52">
        <f>F58*12</f>
        <v>456720</v>
      </c>
      <c r="H58" s="51">
        <v>7187.5</v>
      </c>
      <c r="I58" s="52">
        <f>H58*12</f>
        <v>86250</v>
      </c>
      <c r="J58" s="51">
        <v>6250</v>
      </c>
      <c r="K58" s="52">
        <f>J58*12</f>
        <v>75000</v>
      </c>
    </row>
    <row r="59" spans="1:11" ht="30" x14ac:dyDescent="0.25">
      <c r="A59" s="46" t="s">
        <v>3</v>
      </c>
      <c r="B59" s="15" t="s">
        <v>25</v>
      </c>
      <c r="C59" s="40" t="s">
        <v>4</v>
      </c>
      <c r="D59" s="51">
        <v>750</v>
      </c>
      <c r="E59" s="52">
        <f t="shared" ref="E59" si="39">D59*12</f>
        <v>9000</v>
      </c>
      <c r="F59" s="51">
        <v>1000</v>
      </c>
      <c r="G59" s="52">
        <f t="shared" ref="G59:I59" si="40">F59*12</f>
        <v>12000</v>
      </c>
      <c r="H59" s="51">
        <v>718.75</v>
      </c>
      <c r="I59" s="52">
        <f t="shared" ref="I59:I61" si="41">H59*12</f>
        <v>8625</v>
      </c>
      <c r="J59" s="51">
        <v>625</v>
      </c>
      <c r="K59" s="52">
        <f t="shared" ref="K59:K61" si="42">J59*12</f>
        <v>7500</v>
      </c>
    </row>
    <row r="60" spans="1:11" ht="30" x14ac:dyDescent="0.25">
      <c r="A60" s="46" t="s">
        <v>5</v>
      </c>
      <c r="B60" s="15" t="s">
        <v>26</v>
      </c>
      <c r="C60" s="40" t="s">
        <v>4</v>
      </c>
      <c r="D60" s="51">
        <v>4500</v>
      </c>
      <c r="E60" s="52">
        <f t="shared" ref="E60" si="43">D60*12</f>
        <v>54000</v>
      </c>
      <c r="F60" s="51">
        <v>4000</v>
      </c>
      <c r="G60" s="52">
        <f t="shared" ref="G60:I60" si="44">F60*12</f>
        <v>48000</v>
      </c>
      <c r="H60" s="51">
        <v>4312.5</v>
      </c>
      <c r="I60" s="52">
        <f t="shared" si="41"/>
        <v>51750</v>
      </c>
      <c r="J60" s="51">
        <v>3750</v>
      </c>
      <c r="K60" s="52">
        <f t="shared" si="42"/>
        <v>45000</v>
      </c>
    </row>
    <row r="61" spans="1:11" ht="30.75" thickBot="1" x14ac:dyDescent="0.3">
      <c r="A61" s="46" t="s">
        <v>6</v>
      </c>
      <c r="B61" s="15" t="s">
        <v>27</v>
      </c>
      <c r="C61" s="40" t="s">
        <v>4</v>
      </c>
      <c r="D61" s="53">
        <v>2250</v>
      </c>
      <c r="E61" s="54">
        <f t="shared" ref="E61" si="45">D61*12</f>
        <v>27000</v>
      </c>
      <c r="F61" s="53">
        <v>4000</v>
      </c>
      <c r="G61" s="54">
        <f t="shared" ref="G61:I61" si="46">F61*12</f>
        <v>48000</v>
      </c>
      <c r="H61" s="53">
        <v>2156.25</v>
      </c>
      <c r="I61" s="54">
        <f t="shared" si="41"/>
        <v>25875</v>
      </c>
      <c r="J61" s="53">
        <v>1875</v>
      </c>
      <c r="K61" s="54">
        <f t="shared" si="42"/>
        <v>22500</v>
      </c>
    </row>
    <row r="62" spans="1:11" ht="15.75" thickBot="1" x14ac:dyDescent="0.3">
      <c r="A62" s="61" t="s">
        <v>34</v>
      </c>
      <c r="B62" s="62"/>
      <c r="C62" s="63"/>
      <c r="D62" s="55">
        <f>SUM(D58:D61)</f>
        <v>15000</v>
      </c>
      <c r="E62" s="55">
        <f>SUM(E58:E61)</f>
        <v>180000</v>
      </c>
      <c r="F62" s="55">
        <f>SUM(F58:F61)</f>
        <v>47060</v>
      </c>
      <c r="G62" s="55">
        <f>SUM(G58:G61)</f>
        <v>564720</v>
      </c>
      <c r="H62" s="55">
        <f>SUM(H58:H61)</f>
        <v>14375</v>
      </c>
      <c r="I62" s="55">
        <f>SUM(I58:I61)</f>
        <v>172500</v>
      </c>
      <c r="J62" s="55">
        <f>SUM(J58:J61)</f>
        <v>12500</v>
      </c>
      <c r="K62" s="56">
        <f>SUM(K58:K61)</f>
        <v>150000</v>
      </c>
    </row>
    <row r="64" spans="1:11" ht="15.75" thickBot="1" x14ac:dyDescent="0.3"/>
    <row r="65" spans="1:11" ht="15.75" customHeight="1" thickBot="1" x14ac:dyDescent="0.3">
      <c r="A65" s="48" t="s">
        <v>48</v>
      </c>
      <c r="B65" s="49"/>
      <c r="C65" s="49"/>
      <c r="D65" s="49"/>
      <c r="E65" s="49"/>
      <c r="F65" s="49"/>
      <c r="G65" s="49"/>
      <c r="H65" s="49"/>
      <c r="I65" s="49"/>
      <c r="J65" s="49"/>
      <c r="K65" s="50"/>
    </row>
    <row r="66" spans="1:11" ht="55.5" customHeight="1" thickBot="1" x14ac:dyDescent="0.3">
      <c r="A66" s="57"/>
      <c r="B66" s="58"/>
      <c r="C66" s="59"/>
      <c r="D66" s="48" t="s">
        <v>42</v>
      </c>
      <c r="E66" s="50"/>
      <c r="F66" s="48" t="s">
        <v>43</v>
      </c>
      <c r="G66" s="50"/>
      <c r="H66" s="48" t="s">
        <v>44</v>
      </c>
      <c r="I66" s="50"/>
      <c r="J66" s="48" t="s">
        <v>45</v>
      </c>
      <c r="K66" s="50"/>
    </row>
    <row r="67" spans="1:11" x14ac:dyDescent="0.25">
      <c r="A67" s="60" t="s">
        <v>32</v>
      </c>
      <c r="B67" s="14"/>
      <c r="C67" s="47" t="s">
        <v>17</v>
      </c>
      <c r="D67" s="22" t="s">
        <v>33</v>
      </c>
      <c r="E67" s="23" t="s">
        <v>23</v>
      </c>
      <c r="F67" s="22" t="s">
        <v>33</v>
      </c>
      <c r="G67" s="23" t="s">
        <v>23</v>
      </c>
      <c r="H67" s="22" t="s">
        <v>33</v>
      </c>
      <c r="I67" s="23" t="s">
        <v>23</v>
      </c>
      <c r="J67" s="22" t="s">
        <v>33</v>
      </c>
      <c r="K67" s="23" t="s">
        <v>23</v>
      </c>
    </row>
    <row r="68" spans="1:11" ht="90" x14ac:dyDescent="0.25">
      <c r="A68" s="46" t="s">
        <v>2</v>
      </c>
      <c r="B68" s="15" t="s">
        <v>24</v>
      </c>
      <c r="C68" s="40">
        <v>1</v>
      </c>
      <c r="D68" s="51">
        <v>7500</v>
      </c>
      <c r="E68" s="52">
        <f>D68*12</f>
        <v>90000</v>
      </c>
      <c r="F68" s="51">
        <v>38060</v>
      </c>
      <c r="G68" s="52">
        <f>F68*12</f>
        <v>456720</v>
      </c>
      <c r="H68" s="51">
        <v>7187.5</v>
      </c>
      <c r="I68" s="52">
        <f>H68*12</f>
        <v>86250</v>
      </c>
      <c r="J68" s="51">
        <v>6250</v>
      </c>
      <c r="K68" s="52">
        <f>J68*12</f>
        <v>75000</v>
      </c>
    </row>
    <row r="69" spans="1:11" ht="30" x14ac:dyDescent="0.25">
      <c r="A69" s="46" t="s">
        <v>3</v>
      </c>
      <c r="B69" s="15" t="s">
        <v>25</v>
      </c>
      <c r="C69" s="40" t="s">
        <v>4</v>
      </c>
      <c r="D69" s="51">
        <v>750</v>
      </c>
      <c r="E69" s="52">
        <f t="shared" ref="E69" si="47">D69*12</f>
        <v>9000</v>
      </c>
      <c r="F69" s="51">
        <v>1000</v>
      </c>
      <c r="G69" s="52">
        <f t="shared" ref="G69:I69" si="48">F69*12</f>
        <v>12000</v>
      </c>
      <c r="H69" s="51">
        <v>718.75</v>
      </c>
      <c r="I69" s="52">
        <f t="shared" ref="I69:I71" si="49">H69*12</f>
        <v>8625</v>
      </c>
      <c r="J69" s="51">
        <v>625</v>
      </c>
      <c r="K69" s="52">
        <f t="shared" ref="K69:K71" si="50">J69*12</f>
        <v>7500</v>
      </c>
    </row>
    <row r="70" spans="1:11" ht="30" x14ac:dyDescent="0.25">
      <c r="A70" s="46" t="s">
        <v>5</v>
      </c>
      <c r="B70" s="15" t="s">
        <v>26</v>
      </c>
      <c r="C70" s="40" t="s">
        <v>4</v>
      </c>
      <c r="D70" s="51">
        <v>4500</v>
      </c>
      <c r="E70" s="52">
        <f t="shared" ref="E70" si="51">D70*12</f>
        <v>54000</v>
      </c>
      <c r="F70" s="51">
        <v>4000</v>
      </c>
      <c r="G70" s="52">
        <f t="shared" ref="G70:I70" si="52">F70*12</f>
        <v>48000</v>
      </c>
      <c r="H70" s="51">
        <v>4312.5</v>
      </c>
      <c r="I70" s="52">
        <f t="shared" si="49"/>
        <v>51750</v>
      </c>
      <c r="J70" s="51">
        <v>3750</v>
      </c>
      <c r="K70" s="52">
        <f t="shared" si="50"/>
        <v>45000</v>
      </c>
    </row>
    <row r="71" spans="1:11" ht="30.75" thickBot="1" x14ac:dyDescent="0.3">
      <c r="A71" s="46" t="s">
        <v>6</v>
      </c>
      <c r="B71" s="15" t="s">
        <v>27</v>
      </c>
      <c r="C71" s="40" t="s">
        <v>4</v>
      </c>
      <c r="D71" s="53">
        <v>2250</v>
      </c>
      <c r="E71" s="54">
        <f t="shared" ref="E71" si="53">D71*12</f>
        <v>27000</v>
      </c>
      <c r="F71" s="53">
        <v>4000</v>
      </c>
      <c r="G71" s="54">
        <f t="shared" ref="G71:I71" si="54">F71*12</f>
        <v>48000</v>
      </c>
      <c r="H71" s="53">
        <v>2156.25</v>
      </c>
      <c r="I71" s="54">
        <f t="shared" si="49"/>
        <v>25875</v>
      </c>
      <c r="J71" s="53">
        <v>1875</v>
      </c>
      <c r="K71" s="54">
        <f t="shared" si="50"/>
        <v>22500</v>
      </c>
    </row>
    <row r="72" spans="1:11" ht="15.75" thickBot="1" x14ac:dyDescent="0.3">
      <c r="A72" s="61" t="s">
        <v>34</v>
      </c>
      <c r="B72" s="62"/>
      <c r="C72" s="63"/>
      <c r="D72" s="55">
        <f>SUM(D68:D71)</f>
        <v>15000</v>
      </c>
      <c r="E72" s="55">
        <f>SUM(E68:E71)</f>
        <v>180000</v>
      </c>
      <c r="F72" s="55">
        <f>SUM(F68:F71)</f>
        <v>47060</v>
      </c>
      <c r="G72" s="55">
        <f>SUM(G68:G71)</f>
        <v>564720</v>
      </c>
      <c r="H72" s="55">
        <f>SUM(H68:H71)</f>
        <v>14375</v>
      </c>
      <c r="I72" s="55">
        <f>SUM(I68:I71)</f>
        <v>172500</v>
      </c>
      <c r="J72" s="55">
        <f>SUM(J68:J71)</f>
        <v>12500</v>
      </c>
      <c r="K72" s="56">
        <f>SUM(K68:K71)</f>
        <v>150000</v>
      </c>
    </row>
    <row r="74" spans="1:11" ht="15.75" thickBot="1" x14ac:dyDescent="0.3"/>
    <row r="75" spans="1:11" ht="15.75" customHeight="1" thickBot="1" x14ac:dyDescent="0.3">
      <c r="A75" s="48" t="s">
        <v>46</v>
      </c>
      <c r="B75" s="49"/>
      <c r="C75" s="49"/>
      <c r="D75" s="49"/>
      <c r="E75" s="49"/>
      <c r="F75" s="49"/>
      <c r="G75" s="49"/>
      <c r="H75" s="49"/>
      <c r="I75" s="49"/>
      <c r="J75" s="49"/>
      <c r="K75" s="50"/>
    </row>
    <row r="76" spans="1:11" ht="54" customHeight="1" thickBot="1" x14ac:dyDescent="0.3">
      <c r="A76" s="57"/>
      <c r="B76" s="58"/>
      <c r="C76" s="59"/>
      <c r="D76" s="48" t="s">
        <v>42</v>
      </c>
      <c r="E76" s="50"/>
      <c r="F76" s="48" t="s">
        <v>43</v>
      </c>
      <c r="G76" s="50"/>
      <c r="H76" s="48" t="s">
        <v>44</v>
      </c>
      <c r="I76" s="50"/>
      <c r="J76" s="48" t="s">
        <v>45</v>
      </c>
      <c r="K76" s="50"/>
    </row>
    <row r="77" spans="1:11" x14ac:dyDescent="0.25">
      <c r="A77" s="60" t="s">
        <v>32</v>
      </c>
      <c r="B77" s="14"/>
      <c r="C77" s="47" t="s">
        <v>17</v>
      </c>
      <c r="D77" s="22" t="s">
        <v>33</v>
      </c>
      <c r="E77" s="23" t="s">
        <v>23</v>
      </c>
      <c r="F77" s="22" t="s">
        <v>33</v>
      </c>
      <c r="G77" s="23" t="s">
        <v>23</v>
      </c>
      <c r="H77" s="22" t="s">
        <v>33</v>
      </c>
      <c r="I77" s="23" t="s">
        <v>23</v>
      </c>
      <c r="J77" s="22" t="s">
        <v>33</v>
      </c>
      <c r="K77" s="23" t="s">
        <v>23</v>
      </c>
    </row>
    <row r="78" spans="1:11" ht="90" x14ac:dyDescent="0.25">
      <c r="A78" s="46" t="s">
        <v>2</v>
      </c>
      <c r="B78" s="15" t="s">
        <v>24</v>
      </c>
      <c r="C78" s="40">
        <v>1</v>
      </c>
      <c r="D78" s="51">
        <v>7500</v>
      </c>
      <c r="E78" s="52">
        <f>D78*12</f>
        <v>90000</v>
      </c>
      <c r="F78" s="51">
        <v>38060</v>
      </c>
      <c r="G78" s="52">
        <f>F78*12</f>
        <v>456720</v>
      </c>
      <c r="H78" s="51">
        <v>7187.5</v>
      </c>
      <c r="I78" s="52">
        <f>H78*12</f>
        <v>86250</v>
      </c>
      <c r="J78" s="51">
        <v>6250</v>
      </c>
      <c r="K78" s="52">
        <f>J78*12</f>
        <v>75000</v>
      </c>
    </row>
    <row r="79" spans="1:11" ht="30" x14ac:dyDescent="0.25">
      <c r="A79" s="46" t="s">
        <v>3</v>
      </c>
      <c r="B79" s="15" t="s">
        <v>25</v>
      </c>
      <c r="C79" s="40" t="s">
        <v>4</v>
      </c>
      <c r="D79" s="51">
        <v>750</v>
      </c>
      <c r="E79" s="52">
        <f t="shared" ref="E79" si="55">D79*12</f>
        <v>9000</v>
      </c>
      <c r="F79" s="51">
        <v>1000</v>
      </c>
      <c r="G79" s="52">
        <f t="shared" ref="G79:I79" si="56">F79*12</f>
        <v>12000</v>
      </c>
      <c r="H79" s="51">
        <v>718.75</v>
      </c>
      <c r="I79" s="52">
        <f t="shared" ref="I79:I81" si="57">H79*12</f>
        <v>8625</v>
      </c>
      <c r="J79" s="51">
        <v>625</v>
      </c>
      <c r="K79" s="52">
        <f t="shared" ref="K79:K81" si="58">J79*12</f>
        <v>7500</v>
      </c>
    </row>
    <row r="80" spans="1:11" ht="30" x14ac:dyDescent="0.25">
      <c r="A80" s="46" t="s">
        <v>5</v>
      </c>
      <c r="B80" s="15" t="s">
        <v>26</v>
      </c>
      <c r="C80" s="40" t="s">
        <v>4</v>
      </c>
      <c r="D80" s="51">
        <v>4500</v>
      </c>
      <c r="E80" s="52">
        <f t="shared" ref="E80" si="59">D80*12</f>
        <v>54000</v>
      </c>
      <c r="F80" s="51">
        <v>4000</v>
      </c>
      <c r="G80" s="52">
        <f t="shared" ref="G80:I80" si="60">F80*12</f>
        <v>48000</v>
      </c>
      <c r="H80" s="51">
        <v>4312.5</v>
      </c>
      <c r="I80" s="52">
        <f t="shared" si="57"/>
        <v>51750</v>
      </c>
      <c r="J80" s="51">
        <v>3750</v>
      </c>
      <c r="K80" s="52">
        <f t="shared" si="58"/>
        <v>45000</v>
      </c>
    </row>
    <row r="81" spans="1:11" ht="30.75" thickBot="1" x14ac:dyDescent="0.3">
      <c r="A81" s="46" t="s">
        <v>6</v>
      </c>
      <c r="B81" s="15" t="s">
        <v>27</v>
      </c>
      <c r="C81" s="40" t="s">
        <v>4</v>
      </c>
      <c r="D81" s="53">
        <v>2250</v>
      </c>
      <c r="E81" s="54">
        <f t="shared" ref="E81" si="61">D81*12</f>
        <v>27000</v>
      </c>
      <c r="F81" s="53">
        <v>4000</v>
      </c>
      <c r="G81" s="54">
        <f t="shared" ref="G81:I81" si="62">F81*12</f>
        <v>48000</v>
      </c>
      <c r="H81" s="53">
        <v>2156.25</v>
      </c>
      <c r="I81" s="54">
        <f t="shared" si="57"/>
        <v>25875</v>
      </c>
      <c r="J81" s="53">
        <v>1875</v>
      </c>
      <c r="K81" s="54">
        <f t="shared" si="58"/>
        <v>22500</v>
      </c>
    </row>
    <row r="82" spans="1:11" ht="15.75" thickBot="1" x14ac:dyDescent="0.3">
      <c r="A82" s="61" t="s">
        <v>34</v>
      </c>
      <c r="B82" s="62"/>
      <c r="C82" s="63"/>
      <c r="D82" s="55">
        <f>SUM(D78:D81)</f>
        <v>15000</v>
      </c>
      <c r="E82" s="55">
        <f>SUM(E78:E81)</f>
        <v>180000</v>
      </c>
      <c r="F82" s="55">
        <f>SUM(F78:F81)</f>
        <v>47060</v>
      </c>
      <c r="G82" s="55">
        <f>SUM(G78:G81)</f>
        <v>564720</v>
      </c>
      <c r="H82" s="55">
        <f>SUM(H78:H81)</f>
        <v>14375</v>
      </c>
      <c r="I82" s="55">
        <f>SUM(I78:I81)</f>
        <v>172500</v>
      </c>
      <c r="J82" s="55">
        <f>SUM(J78:J81)</f>
        <v>12500</v>
      </c>
      <c r="K82" s="56">
        <f>SUM(K78:K81)</f>
        <v>150000</v>
      </c>
    </row>
    <row r="84" spans="1:11" ht="15.75" thickBot="1" x14ac:dyDescent="0.3"/>
    <row r="85" spans="1:11" ht="15.75" customHeight="1" thickBot="1" x14ac:dyDescent="0.3">
      <c r="A85" s="48" t="s">
        <v>47</v>
      </c>
      <c r="B85" s="49"/>
      <c r="C85" s="49"/>
      <c r="D85" s="49"/>
      <c r="E85" s="49"/>
      <c r="F85" s="49"/>
      <c r="G85" s="49"/>
      <c r="H85" s="49"/>
      <c r="I85" s="49"/>
      <c r="J85" s="49"/>
      <c r="K85" s="50"/>
    </row>
    <row r="86" spans="1:11" ht="51" customHeight="1" thickBot="1" x14ac:dyDescent="0.3">
      <c r="A86" s="57"/>
      <c r="B86" s="58"/>
      <c r="C86" s="59"/>
      <c r="D86" s="48" t="s">
        <v>42</v>
      </c>
      <c r="E86" s="50"/>
      <c r="F86" s="48" t="s">
        <v>43</v>
      </c>
      <c r="G86" s="50"/>
      <c r="H86" s="48" t="s">
        <v>44</v>
      </c>
      <c r="I86" s="50"/>
      <c r="J86" s="48" t="s">
        <v>45</v>
      </c>
      <c r="K86" s="50"/>
    </row>
    <row r="87" spans="1:11" x14ac:dyDescent="0.25">
      <c r="A87" s="60" t="s">
        <v>32</v>
      </c>
      <c r="B87" s="14"/>
      <c r="C87" s="47" t="s">
        <v>17</v>
      </c>
      <c r="D87" s="22" t="s">
        <v>33</v>
      </c>
      <c r="E87" s="23" t="s">
        <v>23</v>
      </c>
      <c r="F87" s="22" t="s">
        <v>33</v>
      </c>
      <c r="G87" s="23" t="s">
        <v>23</v>
      </c>
      <c r="H87" s="22" t="s">
        <v>33</v>
      </c>
      <c r="I87" s="23" t="s">
        <v>23</v>
      </c>
      <c r="J87" s="22" t="s">
        <v>33</v>
      </c>
      <c r="K87" s="23" t="s">
        <v>23</v>
      </c>
    </row>
    <row r="88" spans="1:11" ht="90" x14ac:dyDescent="0.25">
      <c r="A88" s="46" t="s">
        <v>2</v>
      </c>
      <c r="B88" s="15" t="s">
        <v>24</v>
      </c>
      <c r="C88" s="40">
        <v>1</v>
      </c>
      <c r="D88" s="51">
        <v>7500</v>
      </c>
      <c r="E88" s="52">
        <f>D88*12</f>
        <v>90000</v>
      </c>
      <c r="F88" s="51">
        <v>38060</v>
      </c>
      <c r="G88" s="52">
        <f>F88*12</f>
        <v>456720</v>
      </c>
      <c r="H88" s="51">
        <v>7187.5</v>
      </c>
      <c r="I88" s="52">
        <f>H88*12</f>
        <v>86250</v>
      </c>
      <c r="J88" s="51">
        <v>6250</v>
      </c>
      <c r="K88" s="52">
        <f>J88*12</f>
        <v>75000</v>
      </c>
    </row>
    <row r="89" spans="1:11" ht="30" x14ac:dyDescent="0.25">
      <c r="A89" s="46" t="s">
        <v>3</v>
      </c>
      <c r="B89" s="15" t="s">
        <v>25</v>
      </c>
      <c r="C89" s="40" t="s">
        <v>4</v>
      </c>
      <c r="D89" s="51">
        <v>750</v>
      </c>
      <c r="E89" s="52">
        <f t="shared" ref="E89" si="63">D89*12</f>
        <v>9000</v>
      </c>
      <c r="F89" s="51">
        <v>1000</v>
      </c>
      <c r="G89" s="52">
        <f t="shared" ref="G89:I89" si="64">F89*12</f>
        <v>12000</v>
      </c>
      <c r="H89" s="51">
        <v>718.75</v>
      </c>
      <c r="I89" s="52">
        <f t="shared" ref="I89:I91" si="65">H89*12</f>
        <v>8625</v>
      </c>
      <c r="J89" s="51">
        <v>625</v>
      </c>
      <c r="K89" s="52">
        <f t="shared" ref="K89:K91" si="66">J89*12</f>
        <v>7500</v>
      </c>
    </row>
    <row r="90" spans="1:11" ht="30" x14ac:dyDescent="0.25">
      <c r="A90" s="46" t="s">
        <v>5</v>
      </c>
      <c r="B90" s="15" t="s">
        <v>26</v>
      </c>
      <c r="C90" s="40" t="s">
        <v>4</v>
      </c>
      <c r="D90" s="51">
        <v>4500</v>
      </c>
      <c r="E90" s="52">
        <f t="shared" ref="E90" si="67">D90*12</f>
        <v>54000</v>
      </c>
      <c r="F90" s="51">
        <v>4000</v>
      </c>
      <c r="G90" s="52">
        <f t="shared" ref="G90:I90" si="68">F90*12</f>
        <v>48000</v>
      </c>
      <c r="H90" s="51">
        <v>4312.5</v>
      </c>
      <c r="I90" s="52">
        <f t="shared" si="65"/>
        <v>51750</v>
      </c>
      <c r="J90" s="51">
        <v>3750</v>
      </c>
      <c r="K90" s="52">
        <f t="shared" si="66"/>
        <v>45000</v>
      </c>
    </row>
    <row r="91" spans="1:11" ht="30.75" thickBot="1" x14ac:dyDescent="0.3">
      <c r="A91" s="46" t="s">
        <v>6</v>
      </c>
      <c r="B91" s="15" t="s">
        <v>27</v>
      </c>
      <c r="C91" s="40" t="s">
        <v>4</v>
      </c>
      <c r="D91" s="53">
        <v>2250</v>
      </c>
      <c r="E91" s="54">
        <f t="shared" ref="E91" si="69">D91*12</f>
        <v>27000</v>
      </c>
      <c r="F91" s="53">
        <v>4000</v>
      </c>
      <c r="G91" s="54">
        <f t="shared" ref="G91:I91" si="70">F91*12</f>
        <v>48000</v>
      </c>
      <c r="H91" s="53">
        <v>2156.25</v>
      </c>
      <c r="I91" s="54">
        <f t="shared" si="65"/>
        <v>25875</v>
      </c>
      <c r="J91" s="53">
        <v>1875</v>
      </c>
      <c r="K91" s="54">
        <f t="shared" si="66"/>
        <v>22500</v>
      </c>
    </row>
    <row r="92" spans="1:11" ht="15.75" thickBot="1" x14ac:dyDescent="0.3">
      <c r="A92" s="61" t="s">
        <v>34</v>
      </c>
      <c r="B92" s="62"/>
      <c r="C92" s="63"/>
      <c r="D92" s="55">
        <f>SUM(D88:D91)</f>
        <v>15000</v>
      </c>
      <c r="E92" s="55">
        <f>SUM(E88:E91)</f>
        <v>180000</v>
      </c>
      <c r="F92" s="55">
        <f>SUM(F88:F91)</f>
        <v>47060</v>
      </c>
      <c r="G92" s="55">
        <f>SUM(G88:G91)</f>
        <v>564720</v>
      </c>
      <c r="H92" s="55">
        <f>SUM(H88:H91)</f>
        <v>14375</v>
      </c>
      <c r="I92" s="55">
        <f>SUM(I88:I91)</f>
        <v>172500</v>
      </c>
      <c r="J92" s="55">
        <f>SUM(J88:J91)</f>
        <v>12500</v>
      </c>
      <c r="K92" s="56">
        <f>SUM(K88:K91)</f>
        <v>150000</v>
      </c>
    </row>
    <row r="94" spans="1:11" ht="15.75" thickBot="1" x14ac:dyDescent="0.3"/>
    <row r="95" spans="1:11" ht="15.75" customHeight="1" thickBot="1" x14ac:dyDescent="0.3">
      <c r="A95" s="48" t="s">
        <v>39</v>
      </c>
      <c r="B95" s="49"/>
      <c r="C95" s="49"/>
      <c r="D95" s="49"/>
      <c r="E95" s="49"/>
      <c r="F95" s="49"/>
      <c r="G95" s="49"/>
      <c r="H95" s="49"/>
      <c r="I95" s="49"/>
      <c r="J95" s="49"/>
      <c r="K95" s="50"/>
    </row>
    <row r="96" spans="1:11" ht="52.5" customHeight="1" thickBot="1" x14ac:dyDescent="0.3">
      <c r="A96" s="57"/>
      <c r="B96" s="58"/>
      <c r="C96" s="59"/>
      <c r="D96" s="48" t="s">
        <v>42</v>
      </c>
      <c r="E96" s="50"/>
      <c r="F96" s="48" t="s">
        <v>43</v>
      </c>
      <c r="G96" s="50"/>
      <c r="H96" s="48" t="s">
        <v>44</v>
      </c>
      <c r="I96" s="50"/>
      <c r="J96" s="48" t="s">
        <v>45</v>
      </c>
      <c r="K96" s="50"/>
    </row>
    <row r="97" spans="1:11" x14ac:dyDescent="0.25">
      <c r="A97" s="60" t="s">
        <v>32</v>
      </c>
      <c r="B97" s="14"/>
      <c r="C97" s="47" t="s">
        <v>17</v>
      </c>
      <c r="D97" s="22" t="s">
        <v>33</v>
      </c>
      <c r="E97" s="23" t="s">
        <v>23</v>
      </c>
      <c r="F97" s="22" t="s">
        <v>33</v>
      </c>
      <c r="G97" s="23" t="s">
        <v>23</v>
      </c>
      <c r="H97" s="22" t="s">
        <v>33</v>
      </c>
      <c r="I97" s="23" t="s">
        <v>23</v>
      </c>
      <c r="J97" s="22" t="s">
        <v>33</v>
      </c>
      <c r="K97" s="23" t="s">
        <v>23</v>
      </c>
    </row>
    <row r="98" spans="1:11" ht="90" x14ac:dyDescent="0.25">
      <c r="A98" s="46" t="s">
        <v>2</v>
      </c>
      <c r="B98" s="15" t="s">
        <v>24</v>
      </c>
      <c r="C98" s="40">
        <v>1</v>
      </c>
      <c r="D98" s="51">
        <v>7500</v>
      </c>
      <c r="E98" s="52">
        <f>D98*12</f>
        <v>90000</v>
      </c>
      <c r="F98" s="51">
        <v>38060</v>
      </c>
      <c r="G98" s="52">
        <f>F98*12</f>
        <v>456720</v>
      </c>
      <c r="H98" s="51">
        <v>7187.5</v>
      </c>
      <c r="I98" s="52">
        <f>H98*12</f>
        <v>86250</v>
      </c>
      <c r="J98" s="51">
        <v>6250</v>
      </c>
      <c r="K98" s="52">
        <f>J98*12</f>
        <v>75000</v>
      </c>
    </row>
    <row r="99" spans="1:11" ht="30" x14ac:dyDescent="0.25">
      <c r="A99" s="46" t="s">
        <v>3</v>
      </c>
      <c r="B99" s="15" t="s">
        <v>25</v>
      </c>
      <c r="C99" s="40" t="s">
        <v>4</v>
      </c>
      <c r="D99" s="51">
        <v>750</v>
      </c>
      <c r="E99" s="52">
        <f t="shared" ref="E99" si="71">D99*12</f>
        <v>9000</v>
      </c>
      <c r="F99" s="51">
        <v>1000</v>
      </c>
      <c r="G99" s="52">
        <f t="shared" ref="G99:I99" si="72">F99*12</f>
        <v>12000</v>
      </c>
      <c r="H99" s="51">
        <v>718.75</v>
      </c>
      <c r="I99" s="52">
        <f t="shared" ref="I99:I101" si="73">H99*12</f>
        <v>8625</v>
      </c>
      <c r="J99" s="51">
        <v>625</v>
      </c>
      <c r="K99" s="52">
        <f t="shared" ref="K99:K101" si="74">J99*12</f>
        <v>7500</v>
      </c>
    </row>
    <row r="100" spans="1:11" ht="30" x14ac:dyDescent="0.25">
      <c r="A100" s="46" t="s">
        <v>5</v>
      </c>
      <c r="B100" s="15" t="s">
        <v>26</v>
      </c>
      <c r="C100" s="40" t="s">
        <v>4</v>
      </c>
      <c r="D100" s="51">
        <v>4500</v>
      </c>
      <c r="E100" s="52">
        <f t="shared" ref="E100" si="75">D100*12</f>
        <v>54000</v>
      </c>
      <c r="F100" s="51">
        <v>4000</v>
      </c>
      <c r="G100" s="52">
        <f t="shared" ref="G100:I100" si="76">F100*12</f>
        <v>48000</v>
      </c>
      <c r="H100" s="51">
        <v>4312.5</v>
      </c>
      <c r="I100" s="52">
        <f t="shared" si="73"/>
        <v>51750</v>
      </c>
      <c r="J100" s="51">
        <v>3750</v>
      </c>
      <c r="K100" s="52">
        <f t="shared" si="74"/>
        <v>45000</v>
      </c>
    </row>
    <row r="101" spans="1:11" ht="30.75" thickBot="1" x14ac:dyDescent="0.3">
      <c r="A101" s="46" t="s">
        <v>6</v>
      </c>
      <c r="B101" s="15" t="s">
        <v>27</v>
      </c>
      <c r="C101" s="40" t="s">
        <v>4</v>
      </c>
      <c r="D101" s="53">
        <v>2250</v>
      </c>
      <c r="E101" s="54">
        <f t="shared" ref="E101" si="77">D101*12</f>
        <v>27000</v>
      </c>
      <c r="F101" s="53">
        <v>4000</v>
      </c>
      <c r="G101" s="54">
        <f t="shared" ref="G101:I101" si="78">F101*12</f>
        <v>48000</v>
      </c>
      <c r="H101" s="53">
        <v>2156.25</v>
      </c>
      <c r="I101" s="54">
        <f t="shared" si="73"/>
        <v>25875</v>
      </c>
      <c r="J101" s="53">
        <v>1875</v>
      </c>
      <c r="K101" s="54">
        <f t="shared" si="74"/>
        <v>22500</v>
      </c>
    </row>
    <row r="102" spans="1:11" ht="15.75" thickBot="1" x14ac:dyDescent="0.3">
      <c r="A102" s="61" t="s">
        <v>34</v>
      </c>
      <c r="B102" s="62"/>
      <c r="C102" s="63"/>
      <c r="D102" s="55">
        <f>SUM(D98:D101)</f>
        <v>15000</v>
      </c>
      <c r="E102" s="55">
        <f>SUM(E98:E101)</f>
        <v>180000</v>
      </c>
      <c r="F102" s="55">
        <f>SUM(F98:F101)</f>
        <v>47060</v>
      </c>
      <c r="G102" s="55">
        <f>SUM(G98:G101)</f>
        <v>564720</v>
      </c>
      <c r="H102" s="55">
        <f>SUM(H98:H101)</f>
        <v>14375</v>
      </c>
      <c r="I102" s="55">
        <f>SUM(I98:I101)</f>
        <v>172500</v>
      </c>
      <c r="J102" s="55">
        <f>SUM(J98:J101)</f>
        <v>12500</v>
      </c>
      <c r="K102" s="56">
        <f>SUM(K98:K101)</f>
        <v>150000</v>
      </c>
    </row>
  </sheetData>
  <mergeCells count="70">
    <mergeCell ref="A102:C102"/>
    <mergeCell ref="A15:K15"/>
    <mergeCell ref="A25:K25"/>
    <mergeCell ref="A35:K35"/>
    <mergeCell ref="A45:K45"/>
    <mergeCell ref="A55:K55"/>
    <mergeCell ref="A65:K65"/>
    <mergeCell ref="A75:K75"/>
    <mergeCell ref="A85:K85"/>
    <mergeCell ref="A95:K95"/>
    <mergeCell ref="D96:E96"/>
    <mergeCell ref="F96:G96"/>
    <mergeCell ref="H96:I96"/>
    <mergeCell ref="J96:K96"/>
    <mergeCell ref="A97:B97"/>
    <mergeCell ref="F76:G76"/>
    <mergeCell ref="H76:I76"/>
    <mergeCell ref="J76:K76"/>
    <mergeCell ref="D86:E86"/>
    <mergeCell ref="F86:G86"/>
    <mergeCell ref="H86:I86"/>
    <mergeCell ref="J86:K86"/>
    <mergeCell ref="F56:G56"/>
    <mergeCell ref="H56:I56"/>
    <mergeCell ref="J56:K56"/>
    <mergeCell ref="D66:E66"/>
    <mergeCell ref="F66:G66"/>
    <mergeCell ref="H66:I66"/>
    <mergeCell ref="J66:K66"/>
    <mergeCell ref="J26:K26"/>
    <mergeCell ref="D36:E36"/>
    <mergeCell ref="F36:G36"/>
    <mergeCell ref="H36:I36"/>
    <mergeCell ref="J36:K36"/>
    <mergeCell ref="D46:E46"/>
    <mergeCell ref="F46:G46"/>
    <mergeCell ref="H46:I46"/>
    <mergeCell ref="J46:K46"/>
    <mergeCell ref="J6:K6"/>
    <mergeCell ref="A5:K5"/>
    <mergeCell ref="D16:E16"/>
    <mergeCell ref="F16:G16"/>
    <mergeCell ref="H16:I16"/>
    <mergeCell ref="J16:K16"/>
    <mergeCell ref="A87:B87"/>
    <mergeCell ref="A92:C92"/>
    <mergeCell ref="D6:E6"/>
    <mergeCell ref="F6:G6"/>
    <mergeCell ref="H6:I6"/>
    <mergeCell ref="D26:E26"/>
    <mergeCell ref="F26:G26"/>
    <mergeCell ref="H26:I26"/>
    <mergeCell ref="D56:E56"/>
    <mergeCell ref="A67:B67"/>
    <mergeCell ref="A72:C72"/>
    <mergeCell ref="A77:B77"/>
    <mergeCell ref="A82:C82"/>
    <mergeCell ref="D76:E76"/>
    <mergeCell ref="A47:B47"/>
    <mergeCell ref="A52:C52"/>
    <mergeCell ref="A57:B57"/>
    <mergeCell ref="A62:C62"/>
    <mergeCell ref="A27:B27"/>
    <mergeCell ref="A32:C32"/>
    <mergeCell ref="A37:B37"/>
    <mergeCell ref="A42:C42"/>
    <mergeCell ref="A7:B7"/>
    <mergeCell ref="A12:C12"/>
    <mergeCell ref="A17:B17"/>
    <mergeCell ref="A22:C22"/>
  </mergeCells>
  <pageMargins left="0.511811024" right="0.511811024" top="0.78740157499999996" bottom="0.78740157499999996" header="0.31496062000000002" footer="0.31496062000000002"/>
  <pageSetup paperSize="9" scale="44" fitToHeight="0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Marcos Yuri Ferreira de Lima</cp:lastModifiedBy>
  <cp:lastPrinted>2024-06-28T18:37:58Z</cp:lastPrinted>
  <dcterms:modified xsi:type="dcterms:W3CDTF">2024-06-28T18:38:36Z</dcterms:modified>
</cp:coreProperties>
</file>